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cecil.ad.unc.edu\Project_Folders\Rural Center\1-Flex\1-Ancillary Materials\2023-2024 CAHMPAS Ancillary Materials\Calculator\"/>
    </mc:Choice>
  </mc:AlternateContent>
  <xr:revisionPtr revIDLastSave="0" documentId="8_{D97CB40B-F9DF-4AB3-92F8-C06C1F9465AF}" xr6:coauthVersionLast="47" xr6:coauthVersionMax="47" xr10:uidLastSave="{00000000-0000-0000-0000-000000000000}"/>
  <bookViews>
    <workbookView xWindow="-98" yWindow="-98" windowWidth="14595" windowHeight="8476" activeTab="1" xr2:uid="{00000000-000D-0000-FFFF-FFFF00000000}"/>
  </bookViews>
  <sheets>
    <sheet name="Instructions" sheetId="3" r:id="rId1"/>
    <sheet name="Indicator Calculator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3" i="4" l="1"/>
  <c r="B102" i="4"/>
  <c r="B135" i="4"/>
  <c r="B118" i="4"/>
  <c r="B97" i="4"/>
  <c r="B96" i="4"/>
  <c r="B140" i="4"/>
  <c r="B109" i="4"/>
  <c r="B143" i="4" l="1"/>
  <c r="B142" i="4"/>
  <c r="B132" i="4" l="1"/>
  <c r="B131" i="4"/>
  <c r="B130" i="4"/>
  <c r="B129" i="4"/>
  <c r="B141" i="4"/>
  <c r="B137" i="4"/>
  <c r="B136" i="4"/>
  <c r="B125" i="4"/>
  <c r="B124" i="4"/>
  <c r="B123" i="4"/>
  <c r="B120" i="4"/>
  <c r="B119" i="4"/>
  <c r="B117" i="4"/>
  <c r="B114" i="4"/>
  <c r="B113" i="4"/>
  <c r="B112" i="4"/>
  <c r="B108" i="4"/>
  <c r="B107" i="4"/>
  <c r="B106" i="4"/>
  <c r="B99" i="4"/>
  <c r="B98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schsr</author>
  </authors>
  <commentList>
    <comment ref="A41" authorId="0" shapeId="0" xr:uid="{ED7858AB-5CFB-0A43-9E43-15B6D70B6071}">
      <text>
        <r>
          <rPr>
            <b/>
            <sz val="8"/>
            <color rgb="FF000000"/>
            <rFont val="Tahoma"/>
            <family val="2"/>
          </rPr>
          <t>schsr: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to other than patients</t>
        </r>
      </text>
    </comment>
    <comment ref="F58" authorId="0" shapeId="0" xr:uid="{EB1AD0EB-2480-924F-A550-9CF166014388}">
      <text>
        <r>
          <rPr>
            <sz val="8"/>
            <color rgb="FF000000"/>
            <rFont val="Tahoma"/>
            <family val="2"/>
          </rPr>
          <t>Please make sure accumulated depreciation is entered as a positive number.</t>
        </r>
      </text>
    </comment>
  </commentList>
</comments>
</file>

<file path=xl/sharedStrings.xml><?xml version="1.0" encoding="utf-8"?>
<sst xmlns="http://schemas.openxmlformats.org/spreadsheetml/2006/main" count="283" uniqueCount="173">
  <si>
    <t>Worksheet</t>
  </si>
  <si>
    <t>Part</t>
  </si>
  <si>
    <t>Column(s)</t>
  </si>
  <si>
    <t>Description</t>
  </si>
  <si>
    <t>Net income</t>
  </si>
  <si>
    <t>Net patient service revenue</t>
  </si>
  <si>
    <t>Total other income</t>
  </si>
  <si>
    <t>Contributions</t>
  </si>
  <si>
    <t>Investment income</t>
  </si>
  <si>
    <t>Government appropriations</t>
  </si>
  <si>
    <t>G</t>
  </si>
  <si>
    <t>A</t>
  </si>
  <si>
    <t>1-4</t>
  </si>
  <si>
    <t>Current assets</t>
  </si>
  <si>
    <t>Current liabilities</t>
  </si>
  <si>
    <t>Temporary investments</t>
  </si>
  <si>
    <t>Investments</t>
  </si>
  <si>
    <t>Total expenses</t>
  </si>
  <si>
    <t>Allowances for uncollectibles</t>
  </si>
  <si>
    <t>Total long-term liabilities</t>
  </si>
  <si>
    <t>Allowances and discounts</t>
  </si>
  <si>
    <t>FTE's</t>
  </si>
  <si>
    <t>Inpatient days</t>
  </si>
  <si>
    <t>Nursery days</t>
  </si>
  <si>
    <t>Nursing facility revenue</t>
  </si>
  <si>
    <t>I</t>
  </si>
  <si>
    <t>NF swing-bed days</t>
  </si>
  <si>
    <t>Other long-term care</t>
  </si>
  <si>
    <t>Medicare inpatient days</t>
  </si>
  <si>
    <t>Medicare outpatient charges</t>
  </si>
  <si>
    <t>D</t>
  </si>
  <si>
    <t>V</t>
  </si>
  <si>
    <t>C</t>
  </si>
  <si>
    <t>Medicare outpatient costs</t>
  </si>
  <si>
    <t>Medicare inpatient acute cost</t>
  </si>
  <si>
    <t>SNF swing-bed days</t>
  </si>
  <si>
    <t>Days in period</t>
  </si>
  <si>
    <t>Total salaries</t>
  </si>
  <si>
    <t>G-2</t>
  </si>
  <si>
    <t>G-3</t>
  </si>
  <si>
    <t>S-3</t>
  </si>
  <si>
    <t>Liquidity indicators</t>
  </si>
  <si>
    <t>Profitability indicators</t>
  </si>
  <si>
    <t>Capital structure indicators</t>
  </si>
  <si>
    <t>Cash on hand or in banks</t>
  </si>
  <si>
    <t xml:space="preserve">If your numbers are not matching up: </t>
  </si>
  <si>
    <t>Improving our efforts begins with you</t>
  </si>
  <si>
    <t>Outpatient revenues</t>
  </si>
  <si>
    <t>Total patient revenues</t>
  </si>
  <si>
    <t>Inpatient revenues</t>
  </si>
  <si>
    <t>Accumulated depreciation (Land improvements)</t>
  </si>
  <si>
    <t>Accumulated depreciation (Buildings)</t>
  </si>
  <si>
    <t>Accumulated depreciation (Leasehold improvements)</t>
  </si>
  <si>
    <t>Accumulated depreciation (Fixed equipment)</t>
  </si>
  <si>
    <t>Accumulated depreciation (Automobiles and trucks)</t>
  </si>
  <si>
    <t>Accumulated depreciation (Major movable equipment)</t>
  </si>
  <si>
    <t>Accumulated depreciation (Minor equipment)</t>
  </si>
  <si>
    <t>Line(s)</t>
  </si>
  <si>
    <t>Total assets</t>
  </si>
  <si>
    <t>Total Margin</t>
  </si>
  <si>
    <t>Cash Flow Margin</t>
  </si>
  <si>
    <t>Return on Equity</t>
  </si>
  <si>
    <t>Current Ratio</t>
  </si>
  <si>
    <t>Days Cash on Hand</t>
  </si>
  <si>
    <t>Equity Financing</t>
  </si>
  <si>
    <t xml:space="preserve">Debt Service Coverage </t>
  </si>
  <si>
    <t>Long-term Debt to Capitalization</t>
  </si>
  <si>
    <t>Patient Deductions</t>
  </si>
  <si>
    <t>Average Age of Plant</t>
  </si>
  <si>
    <t>Revenue from telephone service</t>
  </si>
  <si>
    <t>Revenue from tv and radio</t>
  </si>
  <si>
    <t>Purchase discounts</t>
  </si>
  <si>
    <t>Rebates and refunds of expenses</t>
  </si>
  <si>
    <t>Parking lot receipts</t>
  </si>
  <si>
    <t>Revenue from laundry and linen service</t>
  </si>
  <si>
    <t>Revenue from meals sold to emplyees and guests</t>
  </si>
  <si>
    <t>Revenue from rental of living quarters</t>
  </si>
  <si>
    <t>Revenue from sale of medical and surgical supplies</t>
  </si>
  <si>
    <t>Revenue from sale of drugs to other than patients</t>
  </si>
  <si>
    <t>Tuition (fees, sale of textbooks, uniforms, etc.)</t>
  </si>
  <si>
    <t>Revenue from gifts, flowers, coffee shops, canteen</t>
  </si>
  <si>
    <t>Rental of vending machines</t>
  </si>
  <si>
    <t>Rental of hospital space</t>
  </si>
  <si>
    <t>Other</t>
  </si>
  <si>
    <t>Operating expenses</t>
  </si>
  <si>
    <t>Operating Margin</t>
  </si>
  <si>
    <t>Capital Related Costs- Building and Fixtures</t>
  </si>
  <si>
    <t>Capital Related Costs- Movable Equipment</t>
  </si>
  <si>
    <t>Other Capital Related Costs</t>
  </si>
  <si>
    <t>Interest expense</t>
  </si>
  <si>
    <t>Total fund balances</t>
  </si>
  <si>
    <t>Notes and loans payable (Short-term)</t>
  </si>
  <si>
    <t>2-4</t>
  </si>
  <si>
    <t>5-7</t>
  </si>
  <si>
    <t>Accumulated depreciation (HIT designated assets)</t>
  </si>
  <si>
    <t>Total outpatient charges</t>
  </si>
  <si>
    <t>Non-CAH outpatient charges</t>
  </si>
  <si>
    <t>Average Salary per FTE</t>
  </si>
  <si>
    <t>Cells where you input numbers from your Medicare cost report</t>
  </si>
  <si>
    <t>Value</t>
  </si>
  <si>
    <t xml:space="preserve">In order to improve our work for the next year, we would greatly appreciate receiving any feedback. There is a place to provide </t>
  </si>
  <si>
    <t>feedback on the website. We look forward to hearing your thoughts.</t>
  </si>
  <si>
    <t>1) To help your CAH verify our calculations</t>
  </si>
  <si>
    <t>2) Input the values for the Medicare cost report accounts.</t>
  </si>
  <si>
    <t xml:space="preserve">    Calculator allows you to check our numbers.</t>
  </si>
  <si>
    <t xml:space="preserve">    frequently.  It will also serve as a way to improve the data quality because improper reporting of numbers will be evident</t>
  </si>
  <si>
    <t xml:space="preserve">    by lack of a display of a value for an indicator.</t>
  </si>
  <si>
    <r>
      <t>2)</t>
    </r>
    <r>
      <rPr>
        <sz val="10"/>
        <rFont val="Arial"/>
        <family val="2"/>
      </rPr>
      <t xml:space="preserve"> Please check that you have entered all data correctly in the spreadsheet.</t>
    </r>
  </si>
  <si>
    <r>
      <t>4)</t>
    </r>
    <r>
      <rPr>
        <sz val="10"/>
        <rFont val="Arial"/>
        <family val="2"/>
      </rPr>
      <t xml:space="preserve"> If after all of these checks there are still differences, please email us with your findings at CAH.finance@schsr.unc.edu.</t>
    </r>
  </si>
  <si>
    <t xml:space="preserve">    The spreadsheet lists the Worksheets, Parts, Columns, and Lines in the Medicare cost report that are used to calculate</t>
  </si>
  <si>
    <t>Gross accounts receivable</t>
  </si>
  <si>
    <t>Days In Net Accounts Receivable</t>
  </si>
  <si>
    <t>Days In Gross Accounts Receivable</t>
  </si>
  <si>
    <t>Hospital Medicare Outpatient Payer Mix</t>
  </si>
  <si>
    <t>Hospital Medicare Outpatient Cost to Charge</t>
  </si>
  <si>
    <t>CAHMPAS Financial Indicators Calculator</t>
  </si>
  <si>
    <t>Cells where your CAHMPAS financial indicator values are reported</t>
  </si>
  <si>
    <t xml:space="preserve">    We have performed multiple tests to verify the indicator values for your CAH, but errors are always possible. The CAHMPAS</t>
  </si>
  <si>
    <t>2) To allow you to calculate more recent indicators than those in CAHMPAS.</t>
  </si>
  <si>
    <t>How to use the CAHMPAS Financial Indicators Calculator</t>
  </si>
  <si>
    <t xml:space="preserve">1) Obtain the version of the Medicare cost report that was used in CAHMPAS. </t>
  </si>
  <si>
    <t xml:space="preserve">    This can be identified by looking at the CAHMPAS website.</t>
  </si>
  <si>
    <t xml:space="preserve">    CAHMPAS financial indicator values. Identify these values and enter them in the aquamarine cells.</t>
  </si>
  <si>
    <t xml:space="preserve">    The CAHMPAS financial indicator values for your CAH appear in the yellow cells at the bottom of the spreadsheet.   If you are using</t>
  </si>
  <si>
    <t xml:space="preserve">    obtain the same CAHMPAS financial indicator values.</t>
  </si>
  <si>
    <r>
      <t>1)</t>
    </r>
    <r>
      <rPr>
        <sz val="10"/>
        <rFont val="Arial"/>
        <family val="2"/>
      </rPr>
      <t xml:space="preserve"> Please check to ensure that you are using the same Medicare cost report as the one stated in CAHMPAS</t>
    </r>
  </si>
  <si>
    <r>
      <t>USING</t>
    </r>
    <r>
      <rPr>
        <b/>
        <sz val="10"/>
        <color rgb="FFFF0000"/>
        <rFont val="Arial"/>
        <family val="2"/>
      </rPr>
      <t xml:space="preserve"> 2010</t>
    </r>
    <r>
      <rPr>
        <b/>
        <sz val="10"/>
        <rFont val="Arial"/>
        <family val="2"/>
      </rPr>
      <t xml:space="preserve"> MEDICARE COST REPORT FORM DATA ELEMENTS</t>
    </r>
  </si>
  <si>
    <t>The purpose of the CAHMPAS Calculator</t>
  </si>
  <si>
    <t xml:space="preserve">    This will allow your hospital an easy way to assess your performance and evaluate your CAHMPAS financial indicators more</t>
  </si>
  <si>
    <t>3) Review the CAHMPAS indicator values.</t>
  </si>
  <si>
    <t xml:space="preserve">    the same version of Medicare cost report as the most recent one identified in CAHMPAS for your hospital, you should</t>
  </si>
  <si>
    <r>
      <t>3)</t>
    </r>
    <r>
      <rPr>
        <sz val="10"/>
        <rFont val="Arial"/>
        <family val="2"/>
      </rPr>
      <t xml:space="preserve"> Please check that you are comparing the indicator calculator values to the correct year in CAHMPAS.</t>
    </r>
  </si>
  <si>
    <t>Revenue from sale of medical records and abstracts</t>
  </si>
  <si>
    <t>D1</t>
  </si>
  <si>
    <t>II</t>
  </si>
  <si>
    <t>Medicaid Charges</t>
  </si>
  <si>
    <t>S-10</t>
  </si>
  <si>
    <t>Total Patient Charges</t>
  </si>
  <si>
    <t>Inpatient</t>
  </si>
  <si>
    <t>Mericare Inpatient Payer Mix</t>
  </si>
  <si>
    <t>Medicare Acute Inpatient Cost per Day</t>
  </si>
  <si>
    <t>Outpatient</t>
  </si>
  <si>
    <t>Outpatient Revenue to Total Revenue</t>
  </si>
  <si>
    <t>Growth</t>
  </si>
  <si>
    <t>1- Year Change in Operating Revenue</t>
  </si>
  <si>
    <t>3- Year change in Operating Revenue</t>
  </si>
  <si>
    <t>3- Year change in Operating Expense</t>
  </si>
  <si>
    <t>1- Year Change in Operating Expense</t>
  </si>
  <si>
    <t>Labor</t>
  </si>
  <si>
    <t>FTE per Adjusted Occupied Bed</t>
  </si>
  <si>
    <t>Salary to Net Patient Revenue</t>
  </si>
  <si>
    <t>Medicaid Payer Mix</t>
  </si>
  <si>
    <t>Uncompensated Care</t>
  </si>
  <si>
    <t>Operating Revenue Year t-1</t>
  </si>
  <si>
    <t>Operating Revenue Year t-3</t>
  </si>
  <si>
    <t>Operating Expense Year t-1</t>
  </si>
  <si>
    <t>Operating Expense Year t-3</t>
  </si>
  <si>
    <t>3 + (8 to 22) + 24</t>
  </si>
  <si>
    <t>Operating Revenue Year t</t>
  </si>
  <si>
    <t>Operating Expense t</t>
  </si>
  <si>
    <t>Charity Care</t>
  </si>
  <si>
    <t>Bad Debt</t>
  </si>
  <si>
    <t>Average Daily Census Acute</t>
  </si>
  <si>
    <t>Average Daily Census Swing - SNF</t>
  </si>
  <si>
    <t>88,89,94-117</t>
  </si>
  <si>
    <t>Swing bed-NF</t>
  </si>
  <si>
    <t>Subprovider-IPF</t>
  </si>
  <si>
    <t>Subprovider-IRF</t>
  </si>
  <si>
    <r>
      <t>USING</t>
    </r>
    <r>
      <rPr>
        <b/>
        <sz val="10"/>
        <color rgb="FFFF0000"/>
        <rFont val="Arial"/>
        <family val="2"/>
      </rPr>
      <t xml:space="preserve"> 2022</t>
    </r>
    <r>
      <rPr>
        <b/>
        <sz val="10"/>
        <rFont val="Arial"/>
        <family val="2"/>
      </rPr>
      <t xml:space="preserve"> MEDICARE COST REPORT FORM DATA ELEMENTS</t>
    </r>
  </si>
  <si>
    <t>COVID-19 PHE Funding</t>
  </si>
  <si>
    <t>50, 51-60</t>
  </si>
  <si>
    <t>COVID-19 PHE Funding to Operating Revenue</t>
  </si>
  <si>
    <t>COVID-19 Public Health Emergency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</si>
</sst>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u/>
      <sz val="10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2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164" fontId="0" fillId="0" borderId="0" xfId="1" applyNumberFormat="1" applyFont="1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43" fontId="1" fillId="0" borderId="0" xfId="1" applyFont="1" applyBorder="1"/>
    <xf numFmtId="0" fontId="3" fillId="0" borderId="0" xfId="0" applyFont="1"/>
    <xf numFmtId="0" fontId="3" fillId="0" borderId="0" xfId="0" applyFont="1" applyAlignment="1">
      <alignment vertical="top"/>
    </xf>
    <xf numFmtId="43" fontId="1" fillId="3" borderId="5" xfId="1" applyFont="1" applyFill="1" applyBorder="1"/>
    <xf numFmtId="0" fontId="4" fillId="0" borderId="2" xfId="0" applyFont="1" applyBorder="1"/>
    <xf numFmtId="0" fontId="4" fillId="0" borderId="0" xfId="0" applyFont="1"/>
    <xf numFmtId="0" fontId="5" fillId="0" borderId="0" xfId="0" quotePrefix="1" applyFont="1"/>
    <xf numFmtId="0" fontId="1" fillId="0" borderId="0" xfId="0" applyFont="1" applyAlignment="1">
      <alignment horizontal="center"/>
    </xf>
    <xf numFmtId="0" fontId="1" fillId="0" borderId="0" xfId="0" quotePrefix="1" applyFont="1"/>
    <xf numFmtId="0" fontId="1" fillId="0" borderId="0" xfId="0" applyFont="1"/>
    <xf numFmtId="0" fontId="1" fillId="0" borderId="2" xfId="0" applyFont="1" applyBorder="1"/>
    <xf numFmtId="0" fontId="1" fillId="2" borderId="6" xfId="0" applyFont="1" applyFill="1" applyBorder="1"/>
    <xf numFmtId="0" fontId="2" fillId="2" borderId="6" xfId="0" applyFont="1" applyFill="1" applyBorder="1"/>
    <xf numFmtId="0" fontId="2" fillId="3" borderId="7" xfId="0" applyFont="1" applyFill="1" applyBorder="1"/>
    <xf numFmtId="0" fontId="1" fillId="5" borderId="8" xfId="0" applyFont="1" applyFill="1" applyBorder="1" applyAlignment="1">
      <alignment horizontal="center"/>
    </xf>
    <xf numFmtId="165" fontId="1" fillId="2" borderId="5" xfId="0" applyNumberFormat="1" applyFont="1" applyFill="1" applyBorder="1"/>
    <xf numFmtId="0" fontId="1" fillId="0" borderId="0" xfId="0" quotePrefix="1" applyFont="1" applyAlignment="1">
      <alignment horizontal="center"/>
    </xf>
    <xf numFmtId="16" fontId="1" fillId="0" borderId="0" xfId="0" quotePrefix="1" applyNumberFormat="1" applyFont="1" applyAlignment="1">
      <alignment horizontal="center"/>
    </xf>
    <xf numFmtId="0" fontId="1" fillId="2" borderId="5" xfId="0" applyFont="1" applyFill="1" applyBorder="1"/>
    <xf numFmtId="0" fontId="1" fillId="0" borderId="0" xfId="0" applyFont="1" applyAlignment="1">
      <alignment horizontal="center" wrapText="1"/>
    </xf>
    <xf numFmtId="164" fontId="1" fillId="0" borderId="0" xfId="1" applyNumberFormat="1" applyFont="1" applyBorder="1"/>
    <xf numFmtId="10" fontId="1" fillId="3" borderId="5" xfId="2" applyNumberFormat="1" applyFont="1" applyFill="1" applyBorder="1"/>
    <xf numFmtId="0" fontId="1" fillId="3" borderId="5" xfId="2" applyNumberFormat="1" applyFont="1" applyFill="1" applyBorder="1"/>
    <xf numFmtId="10" fontId="1" fillId="0" borderId="0" xfId="2" applyNumberFormat="1" applyFont="1" applyBorder="1"/>
    <xf numFmtId="2" fontId="1" fillId="3" borderId="5" xfId="1" applyNumberFormat="1" applyFont="1" applyFill="1" applyBorder="1"/>
    <xf numFmtId="0" fontId="1" fillId="3" borderId="5" xfId="1" applyNumberFormat="1" applyFont="1" applyFill="1" applyBorder="1"/>
    <xf numFmtId="164" fontId="1" fillId="0" borderId="0" xfId="1" applyNumberFormat="1" applyFont="1"/>
    <xf numFmtId="0" fontId="4" fillId="0" borderId="0" xfId="0" applyFont="1" applyAlignment="1">
      <alignment horizontal="center"/>
    </xf>
    <xf numFmtId="3" fontId="4" fillId="5" borderId="1" xfId="1" applyNumberFormat="1" applyFont="1" applyFill="1" applyBorder="1" applyAlignment="1">
      <alignment horizontal="center"/>
    </xf>
    <xf numFmtId="0" fontId="7" fillId="0" borderId="0" xfId="0" applyFont="1"/>
    <xf numFmtId="0" fontId="1" fillId="3" borderId="3" xfId="0" applyFont="1" applyFill="1" applyBorder="1"/>
    <xf numFmtId="0" fontId="1" fillId="3" borderId="4" xfId="0" applyFont="1" applyFill="1" applyBorder="1"/>
    <xf numFmtId="0" fontId="2" fillId="4" borderId="7" xfId="0" applyFont="1" applyFill="1" applyBorder="1" applyAlignment="1">
      <alignment horizontal="left"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2" xfId="0" applyFont="1" applyBorder="1"/>
    <xf numFmtId="2" fontId="1" fillId="0" borderId="0" xfId="1" applyNumberFormat="1" applyFont="1" applyFill="1" applyBorder="1"/>
    <xf numFmtId="2" fontId="1" fillId="3" borderId="9" xfId="1" applyNumberFormat="1" applyFont="1" applyFill="1" applyBorder="1"/>
    <xf numFmtId="2" fontId="1" fillId="0" borderId="11" xfId="1" applyNumberFormat="1" applyFont="1" applyFill="1" applyBorder="1"/>
    <xf numFmtId="16" fontId="1" fillId="0" borderId="0" xfId="0" applyNumberFormat="1" applyFont="1" applyAlignment="1">
      <alignment horizontal="center"/>
    </xf>
    <xf numFmtId="0" fontId="1" fillId="3" borderId="10" xfId="2" applyNumberFormat="1" applyFont="1" applyFill="1" applyBorder="1"/>
    <xf numFmtId="0" fontId="1" fillId="0" borderId="12" xfId="0" applyFont="1" applyBorder="1"/>
    <xf numFmtId="43" fontId="1" fillId="3" borderId="10" xfId="1" applyFont="1" applyFill="1" applyBorder="1"/>
    <xf numFmtId="0" fontId="1" fillId="0" borderId="0" xfId="0" applyFont="1" applyAlignment="1">
      <alignment horizontal="left"/>
    </xf>
    <xf numFmtId="43" fontId="1" fillId="0" borderId="12" xfId="1" applyFont="1" applyBorder="1"/>
    <xf numFmtId="165" fontId="1" fillId="3" borderId="5" xfId="2" applyNumberFormat="1" applyFont="1" applyFill="1" applyBorder="1"/>
    <xf numFmtId="0" fontId="7" fillId="0" borderId="0" xfId="0" applyFont="1"/>
    <xf numFmtId="0" fontId="0" fillId="0" borderId="0" xfId="0"/>
    <xf numFmtId="0" fontId="1" fillId="0" borderId="5" xfId="2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71"/>
  <sheetViews>
    <sheetView zoomScaleNormal="100" zoomScalePageLayoutView="90" workbookViewId="0">
      <selection activeCell="A34" sqref="A34"/>
    </sheetView>
  </sheetViews>
  <sheetFormatPr defaultColWidth="9.1328125" defaultRowHeight="13.15" x14ac:dyDescent="0.4"/>
  <cols>
    <col min="1" max="1" width="111.6640625" style="8" customWidth="1"/>
    <col min="2" max="16384" width="9.1328125" style="7"/>
  </cols>
  <sheetData>
    <row r="1" spans="1:1" ht="27" customHeight="1" x14ac:dyDescent="0.7">
      <c r="A1" s="35" t="s">
        <v>115</v>
      </c>
    </row>
    <row r="2" spans="1:1" s="15" customFormat="1" ht="12.75" customHeight="1" x14ac:dyDescent="0.35"/>
    <row r="3" spans="1:1" s="15" customFormat="1" ht="12.75" customHeight="1" x14ac:dyDescent="0.4">
      <c r="A3" s="2" t="s">
        <v>126</v>
      </c>
    </row>
    <row r="4" spans="1:1" s="15" customFormat="1" ht="12.75" customHeight="1" thickBot="1" x14ac:dyDescent="0.4"/>
    <row r="5" spans="1:1" s="15" customFormat="1" ht="12.75" customHeight="1" thickBot="1" x14ac:dyDescent="0.4">
      <c r="A5" s="38" t="s">
        <v>127</v>
      </c>
    </row>
    <row r="6" spans="1:1" s="15" customFormat="1" ht="12.75" customHeight="1" x14ac:dyDescent="0.35"/>
    <row r="7" spans="1:1" s="15" customFormat="1" ht="12.75" customHeight="1" x14ac:dyDescent="0.35">
      <c r="A7" s="40" t="s">
        <v>102</v>
      </c>
    </row>
    <row r="8" spans="1:1" s="15" customFormat="1" ht="12.75" customHeight="1" x14ac:dyDescent="0.35">
      <c r="A8" s="41" t="s">
        <v>117</v>
      </c>
    </row>
    <row r="9" spans="1:1" s="15" customFormat="1" ht="12.75" customHeight="1" x14ac:dyDescent="0.35">
      <c r="A9" s="41" t="s">
        <v>104</v>
      </c>
    </row>
    <row r="10" spans="1:1" s="15" customFormat="1" ht="12.75" customHeight="1" x14ac:dyDescent="0.35">
      <c r="A10" s="41"/>
    </row>
    <row r="11" spans="1:1" s="15" customFormat="1" ht="12.75" customHeight="1" x14ac:dyDescent="0.35">
      <c r="A11" s="42" t="s">
        <v>118</v>
      </c>
    </row>
    <row r="12" spans="1:1" s="15" customFormat="1" ht="12.75" customHeight="1" x14ac:dyDescent="0.35">
      <c r="A12" s="41" t="s">
        <v>128</v>
      </c>
    </row>
    <row r="13" spans="1:1" s="15" customFormat="1" ht="12.75" customHeight="1" x14ac:dyDescent="0.35">
      <c r="A13" s="15" t="s">
        <v>105</v>
      </c>
    </row>
    <row r="14" spans="1:1" s="15" customFormat="1" ht="12.75" customHeight="1" x14ac:dyDescent="0.35">
      <c r="A14" s="15" t="s">
        <v>106</v>
      </c>
    </row>
    <row r="15" spans="1:1" s="15" customFormat="1" ht="12.75" customHeight="1" thickBot="1" x14ac:dyDescent="0.4"/>
    <row r="16" spans="1:1" s="15" customFormat="1" ht="12.75" customHeight="1" thickBot="1" x14ac:dyDescent="0.4">
      <c r="A16" s="38" t="s">
        <v>119</v>
      </c>
    </row>
    <row r="17" spans="1:1" s="15" customFormat="1" ht="12.75" customHeight="1" x14ac:dyDescent="0.35"/>
    <row r="18" spans="1:1" s="15" customFormat="1" ht="12.75" customHeight="1" x14ac:dyDescent="0.35">
      <c r="A18" s="42" t="s">
        <v>120</v>
      </c>
    </row>
    <row r="19" spans="1:1" s="15" customFormat="1" ht="12.75" customHeight="1" x14ac:dyDescent="0.35">
      <c r="A19" s="41" t="s">
        <v>121</v>
      </c>
    </row>
    <row r="20" spans="1:1" s="15" customFormat="1" ht="12.75" customHeight="1" x14ac:dyDescent="0.35">
      <c r="A20" s="42"/>
    </row>
    <row r="21" spans="1:1" s="15" customFormat="1" ht="12.75" customHeight="1" x14ac:dyDescent="0.35">
      <c r="A21" s="42" t="s">
        <v>103</v>
      </c>
    </row>
    <row r="22" spans="1:1" s="15" customFormat="1" ht="12.75" customHeight="1" x14ac:dyDescent="0.35">
      <c r="A22" s="41" t="s">
        <v>109</v>
      </c>
    </row>
    <row r="23" spans="1:1" s="15" customFormat="1" ht="12.75" customHeight="1" x14ac:dyDescent="0.35">
      <c r="A23" s="41" t="s">
        <v>122</v>
      </c>
    </row>
    <row r="24" spans="1:1" s="15" customFormat="1" ht="12.75" customHeight="1" x14ac:dyDescent="0.35">
      <c r="A24" s="41"/>
    </row>
    <row r="25" spans="1:1" s="15" customFormat="1" ht="12.75" customHeight="1" x14ac:dyDescent="0.35">
      <c r="A25" s="42" t="s">
        <v>129</v>
      </c>
    </row>
    <row r="26" spans="1:1" s="15" customFormat="1" ht="12.75" customHeight="1" x14ac:dyDescent="0.35">
      <c r="A26" s="41" t="s">
        <v>123</v>
      </c>
    </row>
    <row r="27" spans="1:1" s="15" customFormat="1" ht="12.75" customHeight="1" x14ac:dyDescent="0.35">
      <c r="A27" s="15" t="s">
        <v>130</v>
      </c>
    </row>
    <row r="28" spans="1:1" s="15" customFormat="1" ht="12.75" customHeight="1" x14ac:dyDescent="0.35">
      <c r="A28" s="15" t="s">
        <v>124</v>
      </c>
    </row>
    <row r="29" spans="1:1" s="15" customFormat="1" ht="12.75" customHeight="1" thickBot="1" x14ac:dyDescent="0.4"/>
    <row r="30" spans="1:1" s="15" customFormat="1" ht="12.75" customHeight="1" thickBot="1" x14ac:dyDescent="0.4">
      <c r="A30" s="38" t="s">
        <v>45</v>
      </c>
    </row>
    <row r="31" spans="1:1" s="15" customFormat="1" ht="12.75" customHeight="1" x14ac:dyDescent="0.35"/>
    <row r="32" spans="1:1" s="15" customFormat="1" ht="12.75" customHeight="1" x14ac:dyDescent="0.35">
      <c r="A32" s="42" t="s">
        <v>125</v>
      </c>
    </row>
    <row r="33" spans="1:1" s="15" customFormat="1" ht="12.75" customHeight="1" x14ac:dyDescent="0.35">
      <c r="A33" s="40" t="s">
        <v>107</v>
      </c>
    </row>
    <row r="34" spans="1:1" s="15" customFormat="1" ht="12.75" customHeight="1" x14ac:dyDescent="0.35">
      <c r="A34" s="42" t="s">
        <v>131</v>
      </c>
    </row>
    <row r="35" spans="1:1" s="15" customFormat="1" ht="12.75" customHeight="1" x14ac:dyDescent="0.35">
      <c r="A35" s="42" t="s">
        <v>108</v>
      </c>
    </row>
    <row r="36" spans="1:1" s="15" customFormat="1" ht="12.75" customHeight="1" thickBot="1" x14ac:dyDescent="0.4"/>
    <row r="37" spans="1:1" s="15" customFormat="1" ht="12.75" customHeight="1" thickBot="1" x14ac:dyDescent="0.4">
      <c r="A37" s="38" t="s">
        <v>46</v>
      </c>
    </row>
    <row r="38" spans="1:1" s="15" customFormat="1" ht="12.75" customHeight="1" x14ac:dyDescent="0.35"/>
    <row r="39" spans="1:1" s="15" customFormat="1" ht="12.75" customHeight="1" x14ac:dyDescent="0.35">
      <c r="A39" s="41" t="s">
        <v>100</v>
      </c>
    </row>
    <row r="40" spans="1:1" s="15" customFormat="1" ht="12.75" customHeight="1" x14ac:dyDescent="0.35">
      <c r="A40" s="41" t="s">
        <v>101</v>
      </c>
    </row>
    <row r="41" spans="1:1" s="15" customFormat="1" ht="12.75" customHeight="1" x14ac:dyDescent="0.35">
      <c r="A41" s="39"/>
    </row>
    <row r="42" spans="1:1" s="15" customFormat="1" ht="12.75" customHeight="1" x14ac:dyDescent="0.35">
      <c r="A42" s="39"/>
    </row>
    <row r="43" spans="1:1" s="15" customFormat="1" ht="12.75" customHeight="1" x14ac:dyDescent="0.35">
      <c r="A43" s="39"/>
    </row>
    <row r="44" spans="1:1" s="15" customFormat="1" ht="12.75" customHeight="1" x14ac:dyDescent="0.35">
      <c r="A44" s="39"/>
    </row>
    <row r="45" spans="1:1" s="15" customFormat="1" ht="12.75" customHeight="1" x14ac:dyDescent="0.35">
      <c r="A45" s="39"/>
    </row>
    <row r="46" spans="1:1" s="15" customFormat="1" ht="12.75" customHeight="1" x14ac:dyDescent="0.35">
      <c r="A46" s="39"/>
    </row>
    <row r="47" spans="1:1" s="15" customFormat="1" ht="12.75" customHeight="1" x14ac:dyDescent="0.35">
      <c r="A47" s="39"/>
    </row>
    <row r="48" spans="1:1" s="15" customFormat="1" ht="12.75" customHeight="1" x14ac:dyDescent="0.35">
      <c r="A48" s="39"/>
    </row>
    <row r="49" spans="1:1" s="15" customFormat="1" ht="12.75" customHeight="1" x14ac:dyDescent="0.35">
      <c r="A49" s="39"/>
    </row>
    <row r="50" spans="1:1" s="15" customFormat="1" ht="12.75" customHeight="1" x14ac:dyDescent="0.35">
      <c r="A50" s="39"/>
    </row>
    <row r="51" spans="1:1" s="15" customFormat="1" ht="12.75" customHeight="1" x14ac:dyDescent="0.35">
      <c r="A51" s="39"/>
    </row>
    <row r="52" spans="1:1" s="15" customFormat="1" ht="12.75" customHeight="1" x14ac:dyDescent="0.35">
      <c r="A52" s="39"/>
    </row>
    <row r="53" spans="1:1" s="15" customFormat="1" ht="12.75" customHeight="1" x14ac:dyDescent="0.35">
      <c r="A53" s="39"/>
    </row>
    <row r="54" spans="1:1" s="15" customFormat="1" ht="12.75" customHeight="1" x14ac:dyDescent="0.35">
      <c r="A54" s="39"/>
    </row>
    <row r="55" spans="1:1" s="15" customFormat="1" ht="12.75" customHeight="1" x14ac:dyDescent="0.35">
      <c r="A55" s="39"/>
    </row>
    <row r="56" spans="1:1" s="15" customFormat="1" ht="12.75" customHeight="1" x14ac:dyDescent="0.35">
      <c r="A56" s="39"/>
    </row>
    <row r="57" spans="1:1" s="15" customFormat="1" ht="12.75" customHeight="1" x14ac:dyDescent="0.35">
      <c r="A57" s="39"/>
    </row>
    <row r="58" spans="1:1" s="15" customFormat="1" ht="12.75" customHeight="1" x14ac:dyDescent="0.35">
      <c r="A58" s="39"/>
    </row>
    <row r="59" spans="1:1" s="15" customFormat="1" ht="12.75" customHeight="1" x14ac:dyDescent="0.35">
      <c r="A59" s="39"/>
    </row>
    <row r="60" spans="1:1" s="15" customFormat="1" ht="12.75" customHeight="1" x14ac:dyDescent="0.35">
      <c r="A60" s="39"/>
    </row>
    <row r="61" spans="1:1" s="15" customFormat="1" ht="12.75" customHeight="1" x14ac:dyDescent="0.35">
      <c r="A61" s="39"/>
    </row>
    <row r="62" spans="1:1" s="15" customFormat="1" ht="12.75" customHeight="1" x14ac:dyDescent="0.35">
      <c r="A62" s="39"/>
    </row>
    <row r="63" spans="1:1" s="15" customFormat="1" ht="12.75" customHeight="1" x14ac:dyDescent="0.35">
      <c r="A63" s="39"/>
    </row>
    <row r="64" spans="1:1" s="15" customFormat="1" ht="12.75" customHeight="1" x14ac:dyDescent="0.35">
      <c r="A64" s="39"/>
    </row>
    <row r="65" spans="1:1" s="15" customFormat="1" ht="12.75" customHeight="1" x14ac:dyDescent="0.35">
      <c r="A65" s="39"/>
    </row>
    <row r="66" spans="1:1" s="15" customFormat="1" ht="12.75" customHeight="1" x14ac:dyDescent="0.35">
      <c r="A66" s="39"/>
    </row>
    <row r="67" spans="1:1" s="15" customFormat="1" ht="12.75" customHeight="1" x14ac:dyDescent="0.35">
      <c r="A67" s="39"/>
    </row>
    <row r="68" spans="1:1" ht="12.75" customHeight="1" x14ac:dyDescent="0.4"/>
    <row r="69" spans="1:1" ht="12.75" customHeight="1" x14ac:dyDescent="0.4"/>
    <row r="70" spans="1:1" ht="12.75" customHeight="1" x14ac:dyDescent="0.4"/>
    <row r="71" spans="1:1" ht="12.75" customHeight="1" x14ac:dyDescent="0.4"/>
  </sheetData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1D1E0-92E7-9042-AC58-B8520F0FCC2B}">
  <sheetPr>
    <pageSetUpPr fitToPage="1"/>
  </sheetPr>
  <dimension ref="A1:V300"/>
  <sheetViews>
    <sheetView tabSelected="1" zoomScaleNormal="100" zoomScalePageLayoutView="12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sqref="A1:F1"/>
    </sheetView>
  </sheetViews>
  <sheetFormatPr defaultColWidth="12.46484375" defaultRowHeight="12.75" x14ac:dyDescent="0.35"/>
  <cols>
    <col min="1" max="1" width="44.796875" customWidth="1"/>
    <col min="2" max="2" width="10.33203125" customWidth="1"/>
    <col min="3" max="3" width="9.46484375" customWidth="1"/>
    <col min="4" max="4" width="11" customWidth="1"/>
    <col min="5" max="5" width="10.1328125" style="3" customWidth="1"/>
    <col min="6" max="6" width="12.46484375" style="3" customWidth="1"/>
    <col min="7" max="7" width="21.46484375" style="3" customWidth="1"/>
    <col min="8" max="8" width="27" style="3" customWidth="1"/>
    <col min="9" max="9" width="8.46484375" style="3" customWidth="1"/>
    <col min="10" max="10" width="12.796875" style="1" bestFit="1" customWidth="1"/>
    <col min="12" max="12" width="12.46484375" customWidth="1"/>
  </cols>
  <sheetData>
    <row r="1" spans="1:22" ht="27" customHeight="1" x14ac:dyDescent="0.7">
      <c r="A1" s="54" t="s">
        <v>115</v>
      </c>
      <c r="B1" s="55"/>
      <c r="C1" s="55"/>
      <c r="D1" s="55"/>
      <c r="E1" s="55"/>
      <c r="F1" s="55"/>
    </row>
    <row r="2" spans="1:22" ht="12.75" customHeight="1" x14ac:dyDescent="0.35"/>
    <row r="3" spans="1:22" ht="12.75" customHeight="1" x14ac:dyDescent="0.4">
      <c r="A3" s="2" t="s">
        <v>168</v>
      </c>
    </row>
    <row r="4" spans="1:22" ht="12.75" customHeight="1" thickBot="1" x14ac:dyDescent="0.45">
      <c r="A4" s="2"/>
      <c r="D4" s="2"/>
    </row>
    <row r="5" spans="1:22" ht="12.75" customHeight="1" thickBot="1" x14ac:dyDescent="0.45">
      <c r="A5" s="18" t="s">
        <v>98</v>
      </c>
      <c r="B5" s="17"/>
      <c r="C5" s="17"/>
      <c r="D5" s="2"/>
      <c r="E5" s="13"/>
      <c r="F5" s="13"/>
    </row>
    <row r="6" spans="1:22" ht="12.75" customHeight="1" thickBot="1" x14ac:dyDescent="0.45">
      <c r="A6" s="19" t="s">
        <v>116</v>
      </c>
      <c r="B6" s="36"/>
      <c r="C6" s="37"/>
      <c r="D6" s="2"/>
      <c r="E6" s="13"/>
      <c r="F6" s="13"/>
    </row>
    <row r="7" spans="1:22" ht="12.75" customHeight="1" x14ac:dyDescent="0.4">
      <c r="A7" s="2"/>
      <c r="B7" s="15"/>
      <c r="C7" s="15"/>
      <c r="D7" s="2"/>
      <c r="E7" s="13"/>
      <c r="F7" s="13"/>
    </row>
    <row r="8" spans="1:22" ht="12.75" customHeight="1" x14ac:dyDescent="0.35">
      <c r="A8" s="15"/>
      <c r="B8" s="15"/>
      <c r="C8" s="15"/>
      <c r="D8" s="15"/>
      <c r="E8" s="13"/>
      <c r="F8" s="13"/>
    </row>
    <row r="9" spans="1:22" ht="12.75" customHeight="1" x14ac:dyDescent="0.4">
      <c r="A9" s="33" t="s">
        <v>3</v>
      </c>
      <c r="B9" s="33" t="s">
        <v>0</v>
      </c>
      <c r="C9" s="33" t="s">
        <v>1</v>
      </c>
      <c r="D9" s="33" t="s">
        <v>57</v>
      </c>
      <c r="E9" s="33" t="s">
        <v>2</v>
      </c>
      <c r="F9" s="34" t="s">
        <v>99</v>
      </c>
      <c r="Q9" s="3"/>
      <c r="R9" s="3"/>
      <c r="S9" s="3"/>
      <c r="T9" s="3"/>
      <c r="U9" s="3"/>
      <c r="V9" s="1"/>
    </row>
    <row r="10" spans="1:22" ht="12.75" customHeight="1" x14ac:dyDescent="0.35">
      <c r="A10" s="15"/>
      <c r="B10" s="13"/>
      <c r="C10" s="13"/>
      <c r="D10" s="13"/>
      <c r="E10" s="13"/>
      <c r="F10" s="20"/>
      <c r="I10" s="1"/>
      <c r="J10"/>
      <c r="P10" s="3"/>
      <c r="Q10" s="3"/>
      <c r="R10" s="3"/>
      <c r="S10" s="3"/>
      <c r="T10" s="3"/>
    </row>
    <row r="11" spans="1:22" ht="12.75" customHeight="1" x14ac:dyDescent="0.35">
      <c r="A11" s="15" t="s">
        <v>89</v>
      </c>
      <c r="B11" s="13" t="s">
        <v>11</v>
      </c>
      <c r="C11" s="13"/>
      <c r="D11" s="13">
        <v>113</v>
      </c>
      <c r="E11" s="13">
        <v>3</v>
      </c>
      <c r="F11" s="21"/>
      <c r="I11"/>
      <c r="J11"/>
      <c r="O11" s="3"/>
      <c r="P11" s="3"/>
      <c r="Q11" s="3"/>
      <c r="R11" s="3"/>
      <c r="S11" s="3"/>
    </row>
    <row r="12" spans="1:22" ht="12.75" customHeight="1" x14ac:dyDescent="0.35">
      <c r="A12" s="15" t="s">
        <v>37</v>
      </c>
      <c r="B12" s="13" t="s">
        <v>11</v>
      </c>
      <c r="C12" s="13"/>
      <c r="D12" s="13">
        <v>200</v>
      </c>
      <c r="E12" s="13">
        <v>1</v>
      </c>
      <c r="F12" s="21"/>
      <c r="I12"/>
      <c r="J12"/>
      <c r="O12" s="3"/>
      <c r="P12" s="3"/>
      <c r="Q12" s="3"/>
      <c r="R12" s="3"/>
      <c r="S12" s="3"/>
    </row>
    <row r="13" spans="1:22" ht="12.75" customHeight="1" x14ac:dyDescent="0.35">
      <c r="A13" s="15" t="s">
        <v>17</v>
      </c>
      <c r="B13" s="13" t="s">
        <v>11</v>
      </c>
      <c r="C13" s="13"/>
      <c r="D13" s="13">
        <v>200</v>
      </c>
      <c r="E13" s="13">
        <v>3</v>
      </c>
      <c r="F13" s="21"/>
      <c r="I13"/>
      <c r="J13"/>
      <c r="O13" s="3"/>
      <c r="P13" s="3"/>
      <c r="Q13" s="3"/>
      <c r="R13" s="3"/>
      <c r="S13" s="3"/>
    </row>
    <row r="14" spans="1:22" ht="12.75" customHeight="1" x14ac:dyDescent="0.35">
      <c r="A14" s="15" t="s">
        <v>86</v>
      </c>
      <c r="B14" s="13" t="s">
        <v>11</v>
      </c>
      <c r="C14" s="13"/>
      <c r="D14" s="22">
        <v>1</v>
      </c>
      <c r="E14" s="13">
        <v>3</v>
      </c>
      <c r="F14" s="21"/>
      <c r="I14"/>
      <c r="J14"/>
      <c r="O14" s="3"/>
      <c r="P14" s="3"/>
      <c r="Q14" s="3"/>
      <c r="R14" s="3"/>
      <c r="S14" s="3"/>
    </row>
    <row r="15" spans="1:22" ht="12.75" customHeight="1" x14ac:dyDescent="0.35">
      <c r="A15" s="15" t="s">
        <v>87</v>
      </c>
      <c r="B15" s="13" t="s">
        <v>11</v>
      </c>
      <c r="C15" s="13"/>
      <c r="D15" s="22">
        <v>2</v>
      </c>
      <c r="E15" s="13">
        <v>3</v>
      </c>
      <c r="F15" s="21"/>
      <c r="I15"/>
      <c r="J15"/>
      <c r="O15" s="3"/>
      <c r="P15" s="3"/>
      <c r="Q15" s="3"/>
      <c r="R15" s="3"/>
      <c r="S15" s="3"/>
    </row>
    <row r="16" spans="1:22" ht="12.75" customHeight="1" x14ac:dyDescent="0.35">
      <c r="A16" s="15" t="s">
        <v>88</v>
      </c>
      <c r="B16" s="13" t="s">
        <v>11</v>
      </c>
      <c r="C16" s="13"/>
      <c r="D16" s="22">
        <v>3</v>
      </c>
      <c r="E16" s="13">
        <v>3</v>
      </c>
      <c r="F16" s="21"/>
      <c r="I16"/>
      <c r="J16"/>
      <c r="O16" s="3"/>
      <c r="P16" s="3"/>
      <c r="Q16" s="3"/>
      <c r="R16" s="3"/>
      <c r="S16" s="3"/>
    </row>
    <row r="17" spans="1:19" ht="12.75" customHeight="1" x14ac:dyDescent="0.35">
      <c r="A17" s="15" t="s">
        <v>95</v>
      </c>
      <c r="B17" s="13" t="s">
        <v>32</v>
      </c>
      <c r="C17" s="13" t="s">
        <v>25</v>
      </c>
      <c r="D17" s="13">
        <v>200</v>
      </c>
      <c r="E17" s="13">
        <v>7</v>
      </c>
      <c r="F17" s="21"/>
      <c r="I17"/>
      <c r="J17"/>
      <c r="O17" s="3"/>
      <c r="P17" s="3"/>
      <c r="Q17" s="3"/>
      <c r="R17" s="3"/>
      <c r="S17" s="3"/>
    </row>
    <row r="18" spans="1:19" ht="12.75" customHeight="1" x14ac:dyDescent="0.35">
      <c r="A18" s="15" t="s">
        <v>96</v>
      </c>
      <c r="B18" s="13" t="s">
        <v>32</v>
      </c>
      <c r="C18" s="13" t="s">
        <v>25</v>
      </c>
      <c r="D18" s="13" t="s">
        <v>164</v>
      </c>
      <c r="E18" s="13">
        <v>7</v>
      </c>
      <c r="F18" s="21"/>
      <c r="I18"/>
      <c r="J18"/>
      <c r="O18" s="3"/>
      <c r="P18" s="3"/>
      <c r="Q18" s="3"/>
      <c r="R18" s="3"/>
      <c r="S18" s="3"/>
    </row>
    <row r="19" spans="1:19" ht="12.75" customHeight="1" x14ac:dyDescent="0.35">
      <c r="A19" s="15" t="s">
        <v>29</v>
      </c>
      <c r="B19" s="13" t="s">
        <v>30</v>
      </c>
      <c r="C19" s="13" t="s">
        <v>31</v>
      </c>
      <c r="D19" s="13">
        <v>202</v>
      </c>
      <c r="E19" s="22" t="s">
        <v>92</v>
      </c>
      <c r="F19" s="21"/>
      <c r="I19"/>
      <c r="J19"/>
      <c r="O19" s="3"/>
      <c r="P19" s="3"/>
      <c r="Q19" s="3"/>
      <c r="R19" s="3"/>
      <c r="S19" s="3"/>
    </row>
    <row r="20" spans="1:19" ht="12.75" customHeight="1" x14ac:dyDescent="0.35">
      <c r="A20" s="15" t="s">
        <v>33</v>
      </c>
      <c r="B20" s="13" t="s">
        <v>30</v>
      </c>
      <c r="C20" s="13" t="s">
        <v>31</v>
      </c>
      <c r="D20" s="13">
        <v>202</v>
      </c>
      <c r="E20" s="23" t="s">
        <v>93</v>
      </c>
      <c r="F20" s="21"/>
      <c r="I20"/>
      <c r="J20"/>
      <c r="O20" s="3"/>
      <c r="P20" s="3"/>
      <c r="Q20" s="3"/>
      <c r="R20" s="3"/>
      <c r="S20" s="3"/>
    </row>
    <row r="21" spans="1:19" ht="12.75" customHeight="1" x14ac:dyDescent="0.35">
      <c r="A21" s="15" t="s">
        <v>34</v>
      </c>
      <c r="B21" s="13" t="s">
        <v>133</v>
      </c>
      <c r="C21" s="13" t="s">
        <v>134</v>
      </c>
      <c r="D21" s="13">
        <v>49</v>
      </c>
      <c r="E21" s="13"/>
      <c r="F21" s="21"/>
      <c r="I21"/>
      <c r="J21"/>
      <c r="O21" s="3"/>
      <c r="P21" s="3"/>
      <c r="Q21" s="3"/>
      <c r="R21" s="3"/>
      <c r="S21" s="3"/>
    </row>
    <row r="22" spans="1:19" ht="12.75" customHeight="1" x14ac:dyDescent="0.35">
      <c r="A22" s="15" t="s">
        <v>24</v>
      </c>
      <c r="B22" s="13" t="s">
        <v>38</v>
      </c>
      <c r="C22" s="13" t="s">
        <v>25</v>
      </c>
      <c r="D22" s="13">
        <v>8</v>
      </c>
      <c r="E22" s="13">
        <v>1</v>
      </c>
      <c r="F22" s="21"/>
      <c r="I22"/>
      <c r="J22"/>
      <c r="O22" s="3"/>
      <c r="P22" s="3"/>
      <c r="Q22" s="3"/>
      <c r="R22" s="3"/>
      <c r="S22" s="3"/>
    </row>
    <row r="23" spans="1:19" ht="12.75" customHeight="1" x14ac:dyDescent="0.35">
      <c r="A23" s="15" t="s">
        <v>27</v>
      </c>
      <c r="B23" s="13" t="s">
        <v>38</v>
      </c>
      <c r="C23" s="13" t="s">
        <v>25</v>
      </c>
      <c r="D23" s="13">
        <v>9</v>
      </c>
      <c r="E23" s="13">
        <v>1</v>
      </c>
      <c r="F23" s="21"/>
      <c r="I23"/>
      <c r="J23"/>
      <c r="O23" s="3"/>
      <c r="P23" s="3"/>
      <c r="Q23" s="3"/>
      <c r="R23" s="3"/>
      <c r="S23" s="3"/>
    </row>
    <row r="24" spans="1:19" ht="12.75" customHeight="1" x14ac:dyDescent="0.35">
      <c r="A24" s="15" t="s">
        <v>47</v>
      </c>
      <c r="B24" s="13" t="s">
        <v>38</v>
      </c>
      <c r="C24" s="13" t="s">
        <v>25</v>
      </c>
      <c r="D24" s="13">
        <v>28</v>
      </c>
      <c r="E24" s="13">
        <v>2</v>
      </c>
      <c r="F24" s="21"/>
      <c r="I24"/>
      <c r="J24"/>
      <c r="O24" s="3"/>
      <c r="P24" s="3"/>
      <c r="Q24" s="3"/>
      <c r="R24" s="3"/>
      <c r="S24" s="3"/>
    </row>
    <row r="25" spans="1:19" ht="12.75" customHeight="1" x14ac:dyDescent="0.35">
      <c r="A25" s="15" t="s">
        <v>48</v>
      </c>
      <c r="B25" s="13" t="s">
        <v>38</v>
      </c>
      <c r="C25" s="13" t="s">
        <v>25</v>
      </c>
      <c r="D25" s="13">
        <v>28</v>
      </c>
      <c r="E25" s="13">
        <v>3</v>
      </c>
      <c r="F25" s="21"/>
      <c r="I25"/>
      <c r="J25"/>
      <c r="O25" s="3"/>
      <c r="P25" s="3"/>
      <c r="Q25" s="3"/>
      <c r="R25" s="3"/>
      <c r="S25" s="3"/>
    </row>
    <row r="26" spans="1:19" ht="12.75" customHeight="1" x14ac:dyDescent="0.35">
      <c r="A26" s="15" t="s">
        <v>49</v>
      </c>
      <c r="B26" s="13" t="s">
        <v>38</v>
      </c>
      <c r="C26" s="13" t="s">
        <v>25</v>
      </c>
      <c r="D26" s="13">
        <v>28</v>
      </c>
      <c r="E26" s="13">
        <v>1</v>
      </c>
      <c r="F26" s="21"/>
      <c r="I26"/>
      <c r="J26"/>
      <c r="O26" s="3"/>
      <c r="P26" s="3"/>
      <c r="Q26" s="3"/>
      <c r="R26" s="3"/>
      <c r="S26" s="3"/>
    </row>
    <row r="27" spans="1:19" ht="12.75" customHeight="1" x14ac:dyDescent="0.35">
      <c r="A27" s="15" t="s">
        <v>48</v>
      </c>
      <c r="B27" s="13" t="s">
        <v>39</v>
      </c>
      <c r="C27" s="13"/>
      <c r="D27" s="13">
        <v>1</v>
      </c>
      <c r="E27" s="13"/>
      <c r="F27" s="21"/>
      <c r="I27"/>
      <c r="J27"/>
      <c r="O27" s="3"/>
      <c r="P27" s="3"/>
      <c r="Q27" s="3"/>
      <c r="R27" s="3"/>
      <c r="S27" s="3"/>
    </row>
    <row r="28" spans="1:19" ht="12.75" customHeight="1" x14ac:dyDescent="0.35">
      <c r="A28" s="15" t="s">
        <v>20</v>
      </c>
      <c r="B28" s="13" t="s">
        <v>39</v>
      </c>
      <c r="C28" s="13"/>
      <c r="D28" s="13">
        <v>2</v>
      </c>
      <c r="E28" s="13"/>
      <c r="F28" s="21"/>
      <c r="I28"/>
      <c r="J28"/>
      <c r="O28" s="3"/>
      <c r="P28" s="3"/>
      <c r="Q28" s="3"/>
      <c r="R28" s="3"/>
      <c r="S28" s="3"/>
    </row>
    <row r="29" spans="1:19" ht="12.75" customHeight="1" x14ac:dyDescent="0.35">
      <c r="A29" s="15" t="s">
        <v>5</v>
      </c>
      <c r="B29" s="13" t="s">
        <v>39</v>
      </c>
      <c r="C29" s="13"/>
      <c r="D29" s="13">
        <v>3</v>
      </c>
      <c r="E29" s="13"/>
      <c r="F29" s="21"/>
      <c r="I29"/>
      <c r="J29"/>
      <c r="O29" s="3"/>
      <c r="P29" s="3"/>
      <c r="Q29" s="3"/>
      <c r="R29" s="3"/>
      <c r="S29" s="3"/>
    </row>
    <row r="30" spans="1:19" ht="12.75" customHeight="1" x14ac:dyDescent="0.35">
      <c r="A30" s="15" t="s">
        <v>84</v>
      </c>
      <c r="B30" s="13" t="s">
        <v>39</v>
      </c>
      <c r="C30" s="13"/>
      <c r="D30" s="13">
        <v>4</v>
      </c>
      <c r="E30" s="13"/>
      <c r="F30" s="21"/>
      <c r="I30"/>
      <c r="J30"/>
      <c r="O30" s="3"/>
      <c r="P30" s="3"/>
      <c r="Q30" s="3"/>
      <c r="R30" s="3"/>
      <c r="S30" s="3"/>
    </row>
    <row r="31" spans="1:19" ht="12.75" customHeight="1" x14ac:dyDescent="0.35">
      <c r="A31" s="15" t="s">
        <v>7</v>
      </c>
      <c r="B31" s="13" t="s">
        <v>39</v>
      </c>
      <c r="C31" s="13"/>
      <c r="D31" s="13">
        <v>6</v>
      </c>
      <c r="E31" s="13"/>
      <c r="F31" s="21"/>
      <c r="I31"/>
      <c r="J31"/>
      <c r="O31" s="3"/>
      <c r="P31" s="3"/>
      <c r="Q31" s="3"/>
      <c r="R31" s="3"/>
      <c r="S31" s="3"/>
    </row>
    <row r="32" spans="1:19" ht="12.75" customHeight="1" x14ac:dyDescent="0.35">
      <c r="A32" s="15" t="s">
        <v>8</v>
      </c>
      <c r="B32" s="13" t="s">
        <v>39</v>
      </c>
      <c r="C32" s="13"/>
      <c r="D32" s="13">
        <v>7</v>
      </c>
      <c r="E32" s="13"/>
      <c r="F32" s="21"/>
      <c r="I32"/>
      <c r="J32"/>
      <c r="O32" s="3"/>
      <c r="P32" s="3"/>
      <c r="Q32" s="3"/>
      <c r="R32" s="3"/>
      <c r="S32" s="3"/>
    </row>
    <row r="33" spans="1:19" ht="12.75" customHeight="1" x14ac:dyDescent="0.35">
      <c r="A33" s="15" t="s">
        <v>69</v>
      </c>
      <c r="B33" s="13" t="s">
        <v>39</v>
      </c>
      <c r="C33" s="13"/>
      <c r="D33" s="13">
        <v>8</v>
      </c>
      <c r="E33" s="13"/>
      <c r="F33" s="21"/>
      <c r="I33"/>
      <c r="J33"/>
      <c r="O33" s="3"/>
      <c r="P33" s="3"/>
      <c r="Q33" s="3"/>
      <c r="R33" s="3"/>
      <c r="S33" s="3"/>
    </row>
    <row r="34" spans="1:19" ht="12.75" customHeight="1" x14ac:dyDescent="0.35">
      <c r="A34" s="15" t="s">
        <v>70</v>
      </c>
      <c r="B34" s="13" t="s">
        <v>39</v>
      </c>
      <c r="C34" s="13"/>
      <c r="D34" s="13">
        <v>9</v>
      </c>
      <c r="E34" s="13"/>
      <c r="F34" s="21"/>
      <c r="I34"/>
      <c r="J34"/>
      <c r="O34" s="3"/>
      <c r="P34" s="3"/>
      <c r="Q34" s="3"/>
      <c r="R34" s="3"/>
      <c r="S34" s="3"/>
    </row>
    <row r="35" spans="1:19" ht="12.75" customHeight="1" x14ac:dyDescent="0.35">
      <c r="A35" s="15" t="s">
        <v>71</v>
      </c>
      <c r="B35" s="13" t="s">
        <v>39</v>
      </c>
      <c r="C35" s="13"/>
      <c r="D35" s="13">
        <v>10</v>
      </c>
      <c r="E35" s="13"/>
      <c r="F35" s="21"/>
      <c r="I35"/>
      <c r="J35"/>
      <c r="O35" s="3"/>
      <c r="P35" s="3"/>
      <c r="Q35" s="3"/>
      <c r="R35" s="3"/>
      <c r="S35" s="3"/>
    </row>
    <row r="36" spans="1:19" ht="12.75" customHeight="1" x14ac:dyDescent="0.35">
      <c r="A36" s="15" t="s">
        <v>72</v>
      </c>
      <c r="B36" s="13" t="s">
        <v>39</v>
      </c>
      <c r="C36" s="13"/>
      <c r="D36" s="13">
        <v>11</v>
      </c>
      <c r="E36" s="13"/>
      <c r="F36" s="21"/>
      <c r="I36"/>
      <c r="J36"/>
      <c r="O36" s="3"/>
      <c r="P36" s="3"/>
      <c r="Q36" s="3"/>
      <c r="R36" s="3"/>
      <c r="S36" s="3"/>
    </row>
    <row r="37" spans="1:19" ht="12.75" customHeight="1" x14ac:dyDescent="0.35">
      <c r="A37" s="15" t="s">
        <v>73</v>
      </c>
      <c r="B37" s="13" t="s">
        <v>39</v>
      </c>
      <c r="C37" s="13"/>
      <c r="D37" s="13">
        <v>12</v>
      </c>
      <c r="E37" s="13"/>
      <c r="F37" s="21"/>
      <c r="I37"/>
      <c r="J37"/>
      <c r="O37" s="3"/>
      <c r="P37" s="3"/>
      <c r="Q37" s="3"/>
      <c r="R37" s="3"/>
      <c r="S37" s="3"/>
    </row>
    <row r="38" spans="1:19" ht="12.75" customHeight="1" x14ac:dyDescent="0.35">
      <c r="A38" s="15" t="s">
        <v>74</v>
      </c>
      <c r="B38" s="13" t="s">
        <v>39</v>
      </c>
      <c r="C38" s="13"/>
      <c r="D38" s="13">
        <v>13</v>
      </c>
      <c r="E38" s="13"/>
      <c r="F38" s="21"/>
      <c r="I38"/>
      <c r="J38"/>
      <c r="O38" s="3"/>
      <c r="P38" s="3"/>
      <c r="Q38" s="3"/>
      <c r="R38" s="3"/>
      <c r="S38" s="3"/>
    </row>
    <row r="39" spans="1:19" ht="12.75" customHeight="1" x14ac:dyDescent="0.35">
      <c r="A39" s="15" t="s">
        <v>75</v>
      </c>
      <c r="B39" s="13" t="s">
        <v>39</v>
      </c>
      <c r="C39" s="13"/>
      <c r="D39" s="13">
        <v>14</v>
      </c>
      <c r="E39" s="13"/>
      <c r="F39" s="21"/>
      <c r="I39"/>
      <c r="J39"/>
      <c r="O39" s="3"/>
      <c r="P39" s="3"/>
      <c r="Q39" s="3"/>
      <c r="R39" s="3"/>
      <c r="S39" s="3"/>
    </row>
    <row r="40" spans="1:19" ht="12.75" customHeight="1" x14ac:dyDescent="0.35">
      <c r="A40" s="15" t="s">
        <v>76</v>
      </c>
      <c r="B40" s="13" t="s">
        <v>39</v>
      </c>
      <c r="C40" s="13"/>
      <c r="D40" s="13">
        <v>15</v>
      </c>
      <c r="E40" s="13"/>
      <c r="F40" s="21"/>
      <c r="I40"/>
      <c r="J40"/>
      <c r="O40" s="3"/>
      <c r="P40" s="3"/>
      <c r="Q40" s="3"/>
      <c r="R40" s="3"/>
      <c r="S40" s="3"/>
    </row>
    <row r="41" spans="1:19" ht="12.75" customHeight="1" x14ac:dyDescent="0.35">
      <c r="A41" s="15" t="s">
        <v>77</v>
      </c>
      <c r="B41" s="13" t="s">
        <v>39</v>
      </c>
      <c r="C41" s="13"/>
      <c r="D41" s="13">
        <v>16</v>
      </c>
      <c r="E41" s="13"/>
      <c r="F41" s="21"/>
      <c r="I41"/>
      <c r="J41"/>
      <c r="O41" s="3"/>
      <c r="P41" s="3"/>
      <c r="Q41" s="3"/>
      <c r="R41" s="3"/>
      <c r="S41" s="3"/>
    </row>
    <row r="42" spans="1:19" ht="12.75" customHeight="1" x14ac:dyDescent="0.35">
      <c r="A42" s="15" t="s">
        <v>78</v>
      </c>
      <c r="B42" s="13" t="s">
        <v>39</v>
      </c>
      <c r="C42" s="13"/>
      <c r="D42" s="13">
        <v>17</v>
      </c>
      <c r="E42" s="13"/>
      <c r="F42" s="21"/>
      <c r="I42"/>
      <c r="J42"/>
      <c r="O42" s="3"/>
      <c r="P42" s="3"/>
      <c r="Q42" s="3"/>
      <c r="R42" s="3"/>
      <c r="S42" s="3"/>
    </row>
    <row r="43" spans="1:19" ht="12.75" customHeight="1" x14ac:dyDescent="0.35">
      <c r="A43" s="15" t="s">
        <v>132</v>
      </c>
      <c r="B43" s="13" t="s">
        <v>39</v>
      </c>
      <c r="C43" s="13"/>
      <c r="D43" s="13">
        <v>18</v>
      </c>
      <c r="E43" s="13"/>
      <c r="F43" s="21"/>
      <c r="I43"/>
      <c r="J43"/>
      <c r="O43" s="3"/>
      <c r="P43" s="3"/>
      <c r="Q43" s="3"/>
      <c r="R43" s="3"/>
      <c r="S43" s="3"/>
    </row>
    <row r="44" spans="1:19" ht="12.75" customHeight="1" x14ac:dyDescent="0.35">
      <c r="A44" s="15" t="s">
        <v>79</v>
      </c>
      <c r="B44" s="13" t="s">
        <v>39</v>
      </c>
      <c r="C44" s="13"/>
      <c r="D44" s="13">
        <v>19</v>
      </c>
      <c r="E44" s="13"/>
      <c r="F44" s="21"/>
      <c r="I44"/>
      <c r="J44"/>
      <c r="O44" s="3"/>
      <c r="P44" s="3"/>
      <c r="Q44" s="3"/>
      <c r="R44" s="3"/>
      <c r="S44" s="3"/>
    </row>
    <row r="45" spans="1:19" ht="12.75" customHeight="1" x14ac:dyDescent="0.35">
      <c r="A45" s="15" t="s">
        <v>80</v>
      </c>
      <c r="B45" s="13" t="s">
        <v>39</v>
      </c>
      <c r="C45" s="13"/>
      <c r="D45" s="13">
        <v>20</v>
      </c>
      <c r="E45" s="13"/>
      <c r="F45" s="21"/>
      <c r="I45"/>
      <c r="J45"/>
      <c r="O45" s="3"/>
      <c r="P45" s="3"/>
      <c r="Q45" s="3"/>
      <c r="R45" s="3"/>
      <c r="S45" s="3"/>
    </row>
    <row r="46" spans="1:19" ht="12.75" customHeight="1" x14ac:dyDescent="0.35">
      <c r="A46" s="15" t="s">
        <v>81</v>
      </c>
      <c r="B46" s="13" t="s">
        <v>39</v>
      </c>
      <c r="C46" s="13"/>
      <c r="D46" s="13">
        <v>21</v>
      </c>
      <c r="E46" s="13"/>
      <c r="F46" s="21"/>
      <c r="I46"/>
      <c r="J46"/>
      <c r="O46" s="3"/>
      <c r="P46" s="3"/>
      <c r="Q46" s="3"/>
      <c r="R46" s="3"/>
      <c r="S46" s="3"/>
    </row>
    <row r="47" spans="1:19" ht="12.75" customHeight="1" x14ac:dyDescent="0.35">
      <c r="A47" s="15" t="s">
        <v>82</v>
      </c>
      <c r="B47" s="13" t="s">
        <v>39</v>
      </c>
      <c r="C47" s="13"/>
      <c r="D47" s="13">
        <v>22</v>
      </c>
      <c r="E47" s="13"/>
      <c r="F47" s="21"/>
      <c r="I47"/>
      <c r="J47"/>
      <c r="O47" s="3"/>
      <c r="P47" s="3"/>
      <c r="Q47" s="3"/>
      <c r="R47" s="3"/>
      <c r="S47" s="3"/>
    </row>
    <row r="48" spans="1:19" ht="12.75" customHeight="1" x14ac:dyDescent="0.35">
      <c r="A48" s="15" t="s">
        <v>9</v>
      </c>
      <c r="B48" s="13" t="s">
        <v>39</v>
      </c>
      <c r="C48" s="13"/>
      <c r="D48" s="13">
        <v>23</v>
      </c>
      <c r="E48" s="13"/>
      <c r="F48" s="21"/>
      <c r="I48"/>
      <c r="J48"/>
      <c r="O48" s="3"/>
      <c r="P48" s="3"/>
      <c r="Q48" s="3"/>
      <c r="R48" s="3"/>
      <c r="S48" s="3"/>
    </row>
    <row r="49" spans="1:19" ht="12.75" customHeight="1" x14ac:dyDescent="0.35">
      <c r="A49" s="15" t="s">
        <v>83</v>
      </c>
      <c r="B49" s="13" t="s">
        <v>39</v>
      </c>
      <c r="C49" s="13"/>
      <c r="D49" s="13">
        <v>24</v>
      </c>
      <c r="E49" s="13"/>
      <c r="F49" s="21"/>
      <c r="I49"/>
      <c r="J49"/>
      <c r="O49" s="3"/>
      <c r="P49" s="3"/>
      <c r="Q49" s="3"/>
      <c r="R49" s="3"/>
      <c r="S49" s="3"/>
    </row>
    <row r="50" spans="1:19" ht="12.75" customHeight="1" x14ac:dyDescent="0.35">
      <c r="A50" s="15" t="s">
        <v>169</v>
      </c>
      <c r="B50" s="13" t="s">
        <v>39</v>
      </c>
      <c r="C50" s="13"/>
      <c r="D50" s="13">
        <v>24</v>
      </c>
      <c r="E50" s="13" t="s">
        <v>170</v>
      </c>
      <c r="F50" s="21"/>
      <c r="I50"/>
      <c r="J50"/>
      <c r="O50" s="3"/>
      <c r="P50" s="3"/>
      <c r="Q50" s="3"/>
      <c r="R50" s="3"/>
      <c r="S50" s="3"/>
    </row>
    <row r="51" spans="1:19" ht="12.75" customHeight="1" x14ac:dyDescent="0.35">
      <c r="A51" s="15" t="s">
        <v>6</v>
      </c>
      <c r="B51" s="13" t="s">
        <v>39</v>
      </c>
      <c r="C51" s="13"/>
      <c r="D51" s="13">
        <v>25</v>
      </c>
      <c r="E51" s="13"/>
      <c r="F51" s="21"/>
      <c r="I51"/>
      <c r="J51"/>
      <c r="O51" s="3"/>
      <c r="P51" s="3"/>
      <c r="Q51" s="3"/>
      <c r="R51" s="3"/>
      <c r="S51" s="3"/>
    </row>
    <row r="52" spans="1:19" ht="12.75" customHeight="1" x14ac:dyDescent="0.35">
      <c r="A52" s="15" t="s">
        <v>4</v>
      </c>
      <c r="B52" s="13" t="s">
        <v>39</v>
      </c>
      <c r="C52" s="13"/>
      <c r="D52" s="13">
        <v>29</v>
      </c>
      <c r="E52" s="13"/>
      <c r="F52" s="21"/>
      <c r="I52"/>
      <c r="J52"/>
      <c r="O52" s="3"/>
      <c r="P52" s="3"/>
      <c r="Q52" s="3"/>
      <c r="R52" s="3"/>
      <c r="S52" s="3"/>
    </row>
    <row r="53" spans="1:19" ht="12.75" customHeight="1" x14ac:dyDescent="0.35">
      <c r="A53" s="15" t="s">
        <v>44</v>
      </c>
      <c r="B53" s="13" t="s">
        <v>10</v>
      </c>
      <c r="C53" s="13"/>
      <c r="D53" s="13">
        <v>1</v>
      </c>
      <c r="E53" s="22" t="s">
        <v>12</v>
      </c>
      <c r="F53" s="21"/>
      <c r="I53"/>
      <c r="J53"/>
      <c r="O53" s="3"/>
      <c r="P53" s="3"/>
      <c r="Q53" s="3"/>
      <c r="R53" s="3"/>
      <c r="S53" s="3"/>
    </row>
    <row r="54" spans="1:19" ht="12.75" customHeight="1" x14ac:dyDescent="0.35">
      <c r="A54" s="15" t="s">
        <v>15</v>
      </c>
      <c r="B54" s="13" t="s">
        <v>10</v>
      </c>
      <c r="C54" s="13"/>
      <c r="D54" s="13">
        <v>2</v>
      </c>
      <c r="E54" s="22" t="s">
        <v>12</v>
      </c>
      <c r="F54" s="21"/>
      <c r="I54"/>
      <c r="J54"/>
      <c r="O54" s="3"/>
      <c r="P54" s="3"/>
      <c r="Q54" s="3"/>
      <c r="R54" s="3"/>
      <c r="S54" s="3"/>
    </row>
    <row r="55" spans="1:19" ht="12.75" customHeight="1" x14ac:dyDescent="0.35">
      <c r="A55" s="15" t="s">
        <v>110</v>
      </c>
      <c r="B55" s="13" t="s">
        <v>10</v>
      </c>
      <c r="C55" s="13"/>
      <c r="D55" s="13">
        <v>4</v>
      </c>
      <c r="E55" s="22">
        <v>1</v>
      </c>
      <c r="F55" s="21"/>
      <c r="I55"/>
      <c r="J55"/>
      <c r="O55" s="3"/>
      <c r="P55" s="3"/>
      <c r="Q55" s="3"/>
      <c r="R55" s="3"/>
      <c r="S55" s="3"/>
    </row>
    <row r="56" spans="1:19" ht="12.75" customHeight="1" x14ac:dyDescent="0.35">
      <c r="A56" s="15" t="s">
        <v>18</v>
      </c>
      <c r="B56" s="13" t="s">
        <v>10</v>
      </c>
      <c r="C56" s="13"/>
      <c r="D56" s="13">
        <v>6</v>
      </c>
      <c r="E56" s="22">
        <v>1</v>
      </c>
      <c r="F56" s="21"/>
      <c r="I56"/>
      <c r="J56"/>
      <c r="O56" s="3"/>
      <c r="P56" s="3"/>
      <c r="Q56" s="3"/>
      <c r="R56" s="3"/>
      <c r="S56" s="3"/>
    </row>
    <row r="57" spans="1:19" ht="12.75" customHeight="1" x14ac:dyDescent="0.35">
      <c r="A57" s="15" t="s">
        <v>13</v>
      </c>
      <c r="B57" s="13" t="s">
        <v>10</v>
      </c>
      <c r="C57" s="13"/>
      <c r="D57" s="13">
        <v>11</v>
      </c>
      <c r="E57" s="22" t="s">
        <v>12</v>
      </c>
      <c r="F57" s="21"/>
      <c r="I57"/>
      <c r="J57"/>
      <c r="O57" s="3"/>
      <c r="P57" s="3"/>
      <c r="Q57" s="3"/>
      <c r="R57" s="3"/>
      <c r="S57" s="3"/>
    </row>
    <row r="58" spans="1:19" ht="12.75" customHeight="1" x14ac:dyDescent="0.35">
      <c r="A58" s="15" t="s">
        <v>50</v>
      </c>
      <c r="B58" s="13" t="s">
        <v>10</v>
      </c>
      <c r="C58" s="13"/>
      <c r="D58" s="13">
        <v>14</v>
      </c>
      <c r="E58" s="22" t="s">
        <v>12</v>
      </c>
      <c r="F58" s="21"/>
      <c r="I58"/>
      <c r="J58"/>
      <c r="O58" s="3"/>
      <c r="P58" s="3"/>
      <c r="Q58" s="3"/>
      <c r="R58" s="3"/>
      <c r="S58" s="3"/>
    </row>
    <row r="59" spans="1:19" ht="12.75" customHeight="1" x14ac:dyDescent="0.35">
      <c r="A59" s="15" t="s">
        <v>51</v>
      </c>
      <c r="B59" s="13" t="s">
        <v>10</v>
      </c>
      <c r="C59" s="13"/>
      <c r="D59" s="13">
        <v>16</v>
      </c>
      <c r="E59" s="22" t="s">
        <v>12</v>
      </c>
      <c r="F59" s="21"/>
      <c r="I59"/>
      <c r="J59"/>
      <c r="O59" s="3"/>
      <c r="P59" s="3"/>
      <c r="Q59" s="3"/>
      <c r="R59" s="3"/>
      <c r="S59" s="3"/>
    </row>
    <row r="60" spans="1:19" ht="12.75" customHeight="1" x14ac:dyDescent="0.35">
      <c r="A60" s="15" t="s">
        <v>52</v>
      </c>
      <c r="B60" s="13" t="s">
        <v>10</v>
      </c>
      <c r="C60" s="13"/>
      <c r="D60" s="13">
        <v>18</v>
      </c>
      <c r="E60" s="22" t="s">
        <v>12</v>
      </c>
      <c r="F60" s="21"/>
      <c r="I60"/>
      <c r="J60"/>
      <c r="O60" s="3"/>
      <c r="P60" s="3"/>
      <c r="Q60" s="3"/>
      <c r="R60" s="3"/>
      <c r="S60" s="3"/>
    </row>
    <row r="61" spans="1:19" ht="12.75" customHeight="1" x14ac:dyDescent="0.35">
      <c r="A61" s="15" t="s">
        <v>53</v>
      </c>
      <c r="B61" s="13" t="s">
        <v>10</v>
      </c>
      <c r="C61" s="13"/>
      <c r="D61" s="13">
        <v>20</v>
      </c>
      <c r="E61" s="22" t="s">
        <v>12</v>
      </c>
      <c r="F61" s="21"/>
      <c r="I61"/>
      <c r="J61"/>
      <c r="O61" s="3"/>
      <c r="P61" s="3"/>
      <c r="Q61" s="3"/>
      <c r="R61" s="3"/>
      <c r="S61" s="3"/>
    </row>
    <row r="62" spans="1:19" ht="12.75" customHeight="1" x14ac:dyDescent="0.35">
      <c r="A62" s="15" t="s">
        <v>54</v>
      </c>
      <c r="B62" s="13" t="s">
        <v>10</v>
      </c>
      <c r="C62" s="13"/>
      <c r="D62" s="13">
        <v>22</v>
      </c>
      <c r="E62" s="22" t="s">
        <v>12</v>
      </c>
      <c r="F62" s="21"/>
      <c r="I62"/>
      <c r="J62"/>
      <c r="O62" s="3"/>
      <c r="P62" s="3"/>
      <c r="Q62" s="3"/>
      <c r="R62" s="3"/>
      <c r="S62" s="3"/>
    </row>
    <row r="63" spans="1:19" ht="12.75" customHeight="1" x14ac:dyDescent="0.35">
      <c r="A63" s="15" t="s">
        <v>55</v>
      </c>
      <c r="B63" s="13" t="s">
        <v>10</v>
      </c>
      <c r="C63" s="13"/>
      <c r="D63" s="13">
        <v>24</v>
      </c>
      <c r="E63" s="22" t="s">
        <v>12</v>
      </c>
      <c r="F63" s="21"/>
      <c r="I63"/>
      <c r="J63"/>
      <c r="O63" s="3"/>
      <c r="P63" s="3"/>
      <c r="Q63" s="3"/>
      <c r="R63" s="3"/>
      <c r="S63" s="3"/>
    </row>
    <row r="64" spans="1:19" ht="12.75" customHeight="1" x14ac:dyDescent="0.35">
      <c r="A64" s="15" t="s">
        <v>56</v>
      </c>
      <c r="B64" s="13" t="s">
        <v>10</v>
      </c>
      <c r="C64" s="13"/>
      <c r="D64" s="13">
        <v>26</v>
      </c>
      <c r="E64" s="22" t="s">
        <v>12</v>
      </c>
      <c r="F64" s="21"/>
      <c r="I64"/>
      <c r="J64"/>
      <c r="O64" s="3"/>
      <c r="P64" s="3"/>
      <c r="Q64" s="3"/>
      <c r="R64" s="3"/>
      <c r="S64" s="3"/>
    </row>
    <row r="65" spans="1:20" ht="12.75" customHeight="1" x14ac:dyDescent="0.35">
      <c r="A65" s="15" t="s">
        <v>94</v>
      </c>
      <c r="B65" s="13" t="s">
        <v>10</v>
      </c>
      <c r="C65" s="13"/>
      <c r="D65" s="13">
        <v>28</v>
      </c>
      <c r="E65" s="23" t="s">
        <v>12</v>
      </c>
      <c r="F65" s="21"/>
      <c r="I65"/>
      <c r="J65"/>
      <c r="O65" s="3"/>
      <c r="P65" s="3"/>
      <c r="Q65" s="3"/>
      <c r="R65" s="3"/>
      <c r="S65" s="3"/>
    </row>
    <row r="66" spans="1:20" ht="12.75" customHeight="1" x14ac:dyDescent="0.35">
      <c r="A66" s="15" t="s">
        <v>16</v>
      </c>
      <c r="B66" s="13" t="s">
        <v>10</v>
      </c>
      <c r="C66" s="13"/>
      <c r="D66" s="13">
        <v>31</v>
      </c>
      <c r="E66" s="22" t="s">
        <v>12</v>
      </c>
      <c r="F66" s="21"/>
      <c r="I66"/>
      <c r="J66"/>
      <c r="O66" s="3"/>
      <c r="P66" s="3"/>
      <c r="Q66" s="3"/>
      <c r="R66" s="3"/>
      <c r="S66" s="3"/>
    </row>
    <row r="67" spans="1:20" ht="12.75" customHeight="1" x14ac:dyDescent="0.35">
      <c r="A67" s="15" t="s">
        <v>58</v>
      </c>
      <c r="B67" s="13" t="s">
        <v>10</v>
      </c>
      <c r="C67" s="13"/>
      <c r="D67" s="13">
        <v>36</v>
      </c>
      <c r="E67" s="22" t="s">
        <v>12</v>
      </c>
      <c r="F67" s="21"/>
      <c r="I67"/>
      <c r="J67"/>
      <c r="O67" s="3"/>
      <c r="P67" s="3"/>
      <c r="Q67" s="3"/>
      <c r="R67" s="3"/>
      <c r="S67" s="3"/>
    </row>
    <row r="68" spans="1:20" ht="12.75" customHeight="1" x14ac:dyDescent="0.35">
      <c r="A68" s="15" t="s">
        <v>91</v>
      </c>
      <c r="B68" s="13" t="s">
        <v>10</v>
      </c>
      <c r="C68" s="13"/>
      <c r="D68" s="13">
        <v>40</v>
      </c>
      <c r="E68" s="22" t="s">
        <v>12</v>
      </c>
      <c r="F68" s="21"/>
      <c r="I68"/>
      <c r="J68"/>
      <c r="O68" s="3"/>
      <c r="P68" s="3"/>
      <c r="Q68" s="3"/>
      <c r="R68" s="3"/>
      <c r="S68" s="3"/>
      <c r="T68" s="1"/>
    </row>
    <row r="69" spans="1:20" ht="12.75" customHeight="1" x14ac:dyDescent="0.35">
      <c r="A69" s="15" t="s">
        <v>14</v>
      </c>
      <c r="B69" s="13" t="s">
        <v>10</v>
      </c>
      <c r="C69" s="13"/>
      <c r="D69" s="13">
        <v>45</v>
      </c>
      <c r="E69" s="22" t="s">
        <v>12</v>
      </c>
      <c r="F69" s="21"/>
      <c r="I69"/>
      <c r="J69"/>
      <c r="O69" s="3"/>
      <c r="P69" s="3"/>
      <c r="Q69" s="3"/>
      <c r="R69" s="3"/>
      <c r="S69" s="3"/>
      <c r="T69" s="1"/>
    </row>
    <row r="70" spans="1:20" ht="12.75" customHeight="1" x14ac:dyDescent="0.35">
      <c r="A70" s="15" t="s">
        <v>19</v>
      </c>
      <c r="B70" s="13" t="s">
        <v>10</v>
      </c>
      <c r="C70" s="13"/>
      <c r="D70" s="13">
        <v>50</v>
      </c>
      <c r="E70" s="22" t="s">
        <v>12</v>
      </c>
      <c r="F70" s="21"/>
      <c r="I70"/>
      <c r="J70"/>
      <c r="O70" s="3"/>
      <c r="P70" s="3"/>
      <c r="Q70" s="3"/>
      <c r="R70" s="3"/>
      <c r="S70" s="3"/>
      <c r="T70" s="1"/>
    </row>
    <row r="71" spans="1:20" ht="12.75" customHeight="1" x14ac:dyDescent="0.35">
      <c r="A71" s="15" t="s">
        <v>90</v>
      </c>
      <c r="B71" s="13" t="s">
        <v>10</v>
      </c>
      <c r="C71" s="13"/>
      <c r="D71" s="13">
        <v>59</v>
      </c>
      <c r="E71" s="22" t="s">
        <v>12</v>
      </c>
      <c r="F71" s="24"/>
      <c r="I71"/>
      <c r="J71"/>
      <c r="O71" s="3"/>
      <c r="P71" s="3"/>
      <c r="Q71" s="3"/>
      <c r="R71" s="3"/>
      <c r="S71" s="3"/>
      <c r="T71" s="1"/>
    </row>
    <row r="72" spans="1:20" ht="12.75" customHeight="1" x14ac:dyDescent="0.35">
      <c r="A72" s="15" t="s">
        <v>165</v>
      </c>
      <c r="B72" s="13" t="s">
        <v>38</v>
      </c>
      <c r="C72" s="13" t="s">
        <v>25</v>
      </c>
      <c r="D72" s="13">
        <v>1</v>
      </c>
      <c r="E72" s="13">
        <v>6</v>
      </c>
      <c r="F72" s="24"/>
      <c r="I72"/>
      <c r="J72"/>
      <c r="O72" s="3"/>
      <c r="P72" s="3"/>
      <c r="Q72" s="3"/>
      <c r="R72" s="3"/>
      <c r="S72" s="3"/>
      <c r="T72" s="1"/>
    </row>
    <row r="73" spans="1:20" ht="12.75" customHeight="1" x14ac:dyDescent="0.35">
      <c r="A73" s="15" t="s">
        <v>35</v>
      </c>
      <c r="B73" s="13" t="s">
        <v>40</v>
      </c>
      <c r="C73" s="13" t="s">
        <v>25</v>
      </c>
      <c r="D73" s="13">
        <v>5</v>
      </c>
      <c r="E73" s="13">
        <v>8</v>
      </c>
      <c r="F73" s="24"/>
      <c r="I73"/>
      <c r="J73"/>
      <c r="O73" s="3"/>
      <c r="P73" s="3"/>
      <c r="Q73" s="3"/>
      <c r="R73" s="3"/>
      <c r="S73" s="3"/>
      <c r="T73" s="1"/>
    </row>
    <row r="74" spans="1:20" ht="12.75" customHeight="1" x14ac:dyDescent="0.35">
      <c r="A74" s="15" t="s">
        <v>26</v>
      </c>
      <c r="B74" s="13" t="s">
        <v>40</v>
      </c>
      <c r="C74" s="13" t="s">
        <v>25</v>
      </c>
      <c r="D74" s="13">
        <v>6</v>
      </c>
      <c r="E74" s="13">
        <v>8</v>
      </c>
      <c r="F74" s="24"/>
      <c r="I74"/>
      <c r="J74"/>
      <c r="O74" s="3"/>
      <c r="P74" s="3"/>
      <c r="Q74" s="3"/>
      <c r="R74" s="3"/>
      <c r="S74" s="3"/>
      <c r="T74" s="1"/>
    </row>
    <row r="75" spans="1:20" ht="12.75" customHeight="1" x14ac:dyDescent="0.35">
      <c r="A75" s="15" t="s">
        <v>23</v>
      </c>
      <c r="B75" s="13" t="s">
        <v>40</v>
      </c>
      <c r="C75" s="13" t="s">
        <v>25</v>
      </c>
      <c r="D75" s="13">
        <v>13</v>
      </c>
      <c r="E75" s="13">
        <v>8</v>
      </c>
      <c r="F75" s="24"/>
      <c r="I75"/>
      <c r="J75"/>
      <c r="O75" s="3"/>
      <c r="P75" s="3"/>
      <c r="Q75" s="3"/>
      <c r="R75" s="3"/>
      <c r="S75" s="3"/>
      <c r="T75" s="1"/>
    </row>
    <row r="76" spans="1:20" ht="12.75" customHeight="1" x14ac:dyDescent="0.35">
      <c r="A76" s="15" t="s">
        <v>22</v>
      </c>
      <c r="B76" s="13" t="s">
        <v>40</v>
      </c>
      <c r="C76" s="13" t="s">
        <v>25</v>
      </c>
      <c r="D76" s="13">
        <v>14</v>
      </c>
      <c r="E76" s="13">
        <v>8</v>
      </c>
      <c r="F76" s="24"/>
      <c r="I76"/>
      <c r="J76"/>
      <c r="O76" s="3"/>
      <c r="P76" s="3"/>
      <c r="Q76" s="3"/>
      <c r="R76" s="3"/>
      <c r="S76" s="3"/>
      <c r="T76" s="1"/>
    </row>
    <row r="77" spans="1:20" ht="12.75" customHeight="1" x14ac:dyDescent="0.35">
      <c r="A77" s="15" t="s">
        <v>166</v>
      </c>
      <c r="B77" s="13" t="s">
        <v>40</v>
      </c>
      <c r="C77" s="13" t="s">
        <v>25</v>
      </c>
      <c r="D77" s="13">
        <v>16</v>
      </c>
      <c r="E77" s="13">
        <v>8</v>
      </c>
      <c r="F77" s="24"/>
      <c r="I77"/>
      <c r="J77"/>
      <c r="O77" s="3"/>
      <c r="P77" s="3"/>
      <c r="Q77" s="3"/>
      <c r="R77" s="3"/>
      <c r="S77" s="3"/>
      <c r="T77" s="1"/>
    </row>
    <row r="78" spans="1:20" ht="12.75" customHeight="1" x14ac:dyDescent="0.35">
      <c r="A78" s="15" t="s">
        <v>167</v>
      </c>
      <c r="B78" s="13" t="s">
        <v>40</v>
      </c>
      <c r="C78" s="13" t="s">
        <v>25</v>
      </c>
      <c r="D78" s="13">
        <v>17</v>
      </c>
      <c r="E78" s="13">
        <v>8</v>
      </c>
      <c r="F78" s="24"/>
      <c r="I78"/>
      <c r="J78"/>
      <c r="O78" s="3"/>
      <c r="P78" s="3"/>
      <c r="Q78" s="3"/>
      <c r="R78" s="3"/>
      <c r="S78" s="3"/>
      <c r="T78" s="1"/>
    </row>
    <row r="79" spans="1:20" ht="12.75" customHeight="1" x14ac:dyDescent="0.35">
      <c r="A79" s="15" t="s">
        <v>28</v>
      </c>
      <c r="B79" s="13" t="s">
        <v>40</v>
      </c>
      <c r="C79" s="13" t="s">
        <v>25</v>
      </c>
      <c r="D79" s="13">
        <v>1</v>
      </c>
      <c r="E79" s="13">
        <v>6</v>
      </c>
      <c r="F79" s="24"/>
      <c r="I79"/>
      <c r="J79"/>
      <c r="O79" s="3"/>
      <c r="P79" s="3"/>
      <c r="Q79" s="3"/>
      <c r="R79" s="3"/>
      <c r="S79" s="3"/>
      <c r="T79" s="1"/>
    </row>
    <row r="80" spans="1:20" ht="12.75" customHeight="1" x14ac:dyDescent="0.35">
      <c r="A80" s="15" t="s">
        <v>21</v>
      </c>
      <c r="B80" s="13" t="s">
        <v>40</v>
      </c>
      <c r="C80" s="13" t="s">
        <v>25</v>
      </c>
      <c r="D80" s="13">
        <v>27</v>
      </c>
      <c r="E80" s="13">
        <v>10</v>
      </c>
      <c r="F80" s="24"/>
      <c r="I80"/>
      <c r="J80"/>
      <c r="O80" s="3"/>
      <c r="P80" s="3"/>
      <c r="Q80" s="3"/>
      <c r="R80" s="3"/>
      <c r="S80" s="3"/>
      <c r="T80" s="1"/>
    </row>
    <row r="81" spans="1:22" ht="12.75" customHeight="1" x14ac:dyDescent="0.35">
      <c r="A81" s="15" t="s">
        <v>36</v>
      </c>
      <c r="B81" s="13"/>
      <c r="C81" s="13"/>
      <c r="D81" s="13"/>
      <c r="E81" s="13"/>
      <c r="F81" s="24"/>
      <c r="I81"/>
      <c r="J81"/>
      <c r="O81" s="3"/>
      <c r="P81" s="3"/>
      <c r="Q81" s="3"/>
      <c r="R81" s="3"/>
      <c r="S81" s="3"/>
      <c r="T81" s="1"/>
    </row>
    <row r="82" spans="1:22" ht="12.75" customHeight="1" x14ac:dyDescent="0.35">
      <c r="A82" s="15" t="s">
        <v>135</v>
      </c>
      <c r="B82" s="13" t="s">
        <v>136</v>
      </c>
      <c r="C82" s="13"/>
      <c r="D82" s="13">
        <v>6</v>
      </c>
      <c r="E82" s="13"/>
      <c r="F82" s="24"/>
      <c r="I82"/>
      <c r="J82"/>
      <c r="O82" s="3"/>
      <c r="P82" s="3"/>
      <c r="Q82" s="3"/>
      <c r="R82" s="3"/>
      <c r="S82" s="3"/>
      <c r="T82" s="1"/>
    </row>
    <row r="83" spans="1:22" ht="12.75" customHeight="1" x14ac:dyDescent="0.35">
      <c r="A83" s="15" t="s">
        <v>137</v>
      </c>
      <c r="B83" s="13" t="s">
        <v>32</v>
      </c>
      <c r="C83" s="13" t="s">
        <v>25</v>
      </c>
      <c r="D83" s="13">
        <v>200</v>
      </c>
      <c r="E83" s="13">
        <v>8</v>
      </c>
      <c r="F83" s="24"/>
      <c r="I83" s="1"/>
      <c r="J83"/>
      <c r="P83" s="3"/>
      <c r="Q83" s="3"/>
      <c r="R83" s="3"/>
      <c r="S83" s="3"/>
      <c r="T83" s="3"/>
      <c r="U83" s="1"/>
    </row>
    <row r="84" spans="1:22" ht="12.75" customHeight="1" x14ac:dyDescent="0.35">
      <c r="A84" s="15" t="s">
        <v>158</v>
      </c>
      <c r="B84" s="13" t="s">
        <v>39</v>
      </c>
      <c r="C84" s="13"/>
      <c r="D84" s="13" t="s">
        <v>157</v>
      </c>
      <c r="E84" s="13"/>
      <c r="F84" s="24"/>
      <c r="I84" s="1"/>
      <c r="J84"/>
      <c r="P84" s="3"/>
      <c r="Q84" s="3"/>
      <c r="R84" s="3"/>
      <c r="S84" s="3"/>
      <c r="T84" s="3"/>
      <c r="U84" s="1"/>
    </row>
    <row r="85" spans="1:22" ht="12.75" customHeight="1" x14ac:dyDescent="0.35">
      <c r="A85" s="15" t="s">
        <v>153</v>
      </c>
      <c r="B85" s="13" t="s">
        <v>39</v>
      </c>
      <c r="C85" s="13"/>
      <c r="D85" s="13" t="s">
        <v>157</v>
      </c>
      <c r="E85" s="13"/>
      <c r="F85" s="24"/>
      <c r="I85" s="1"/>
      <c r="J85"/>
      <c r="P85" s="3"/>
      <c r="Q85" s="3"/>
      <c r="R85" s="3"/>
      <c r="S85" s="3"/>
      <c r="T85" s="3"/>
      <c r="U85" s="1"/>
    </row>
    <row r="86" spans="1:22" ht="12.75" customHeight="1" x14ac:dyDescent="0.35">
      <c r="A86" s="15" t="s">
        <v>154</v>
      </c>
      <c r="B86" s="13" t="s">
        <v>39</v>
      </c>
      <c r="C86" s="13"/>
      <c r="D86" s="13" t="s">
        <v>157</v>
      </c>
      <c r="E86" s="13"/>
      <c r="F86" s="24"/>
      <c r="I86" s="1"/>
      <c r="J86"/>
      <c r="P86" s="3"/>
      <c r="Q86" s="3"/>
      <c r="R86" s="3"/>
      <c r="S86" s="3"/>
      <c r="T86" s="3"/>
      <c r="U86" s="1"/>
    </row>
    <row r="87" spans="1:22" ht="12.75" customHeight="1" x14ac:dyDescent="0.35">
      <c r="A87" s="15" t="s">
        <v>159</v>
      </c>
      <c r="B87" s="13" t="s">
        <v>39</v>
      </c>
      <c r="C87" s="13"/>
      <c r="D87" s="13">
        <v>4</v>
      </c>
      <c r="F87" s="24"/>
      <c r="I87" s="1"/>
      <c r="J87"/>
      <c r="P87" s="3"/>
      <c r="Q87" s="3"/>
      <c r="R87" s="3"/>
      <c r="S87" s="3"/>
      <c r="T87" s="3"/>
      <c r="U87" s="1"/>
    </row>
    <row r="88" spans="1:22" ht="12.75" customHeight="1" x14ac:dyDescent="0.35">
      <c r="A88" s="15" t="s">
        <v>155</v>
      </c>
      <c r="B88" s="13" t="s">
        <v>39</v>
      </c>
      <c r="C88" s="13"/>
      <c r="D88" s="13">
        <v>4</v>
      </c>
      <c r="E88" s="13"/>
      <c r="F88" s="24"/>
      <c r="I88" s="1"/>
      <c r="J88"/>
      <c r="P88" s="3"/>
      <c r="Q88" s="3"/>
      <c r="R88" s="3"/>
      <c r="S88" s="3"/>
      <c r="T88" s="3"/>
      <c r="U88" s="1"/>
    </row>
    <row r="89" spans="1:22" ht="12.75" customHeight="1" x14ac:dyDescent="0.35">
      <c r="A89" s="15" t="s">
        <v>156</v>
      </c>
      <c r="B89" s="13" t="s">
        <v>39</v>
      </c>
      <c r="C89" s="13"/>
      <c r="D89" s="13">
        <v>4</v>
      </c>
      <c r="E89" s="13"/>
      <c r="F89" s="24"/>
      <c r="I89" s="1"/>
      <c r="J89"/>
      <c r="P89" s="3"/>
      <c r="Q89" s="3"/>
      <c r="R89" s="3"/>
      <c r="S89" s="3"/>
      <c r="T89" s="3"/>
      <c r="U89" s="1"/>
    </row>
    <row r="90" spans="1:22" ht="12.75" customHeight="1" x14ac:dyDescent="0.35">
      <c r="A90" s="15" t="s">
        <v>160</v>
      </c>
      <c r="B90" s="13" t="s">
        <v>136</v>
      </c>
      <c r="C90" s="13"/>
      <c r="D90" s="13">
        <v>23</v>
      </c>
      <c r="E90" s="13"/>
      <c r="F90" s="24"/>
      <c r="I90" s="1"/>
      <c r="J90"/>
      <c r="P90" s="3"/>
      <c r="Q90" s="3"/>
      <c r="R90" s="3"/>
      <c r="S90" s="3"/>
      <c r="T90" s="3"/>
      <c r="U90" s="1"/>
    </row>
    <row r="91" spans="1:22" ht="12.75" customHeight="1" x14ac:dyDescent="0.35">
      <c r="A91" s="15" t="s">
        <v>161</v>
      </c>
      <c r="B91" s="13" t="s">
        <v>136</v>
      </c>
      <c r="C91" s="13"/>
      <c r="D91" s="13">
        <v>29</v>
      </c>
      <c r="E91" s="13"/>
      <c r="F91" s="24"/>
      <c r="I91" s="1"/>
      <c r="J91"/>
      <c r="P91" s="3"/>
      <c r="Q91" s="3"/>
      <c r="R91" s="3"/>
      <c r="S91" s="3"/>
      <c r="T91" s="3"/>
      <c r="U91" s="1"/>
    </row>
    <row r="92" spans="1:22" ht="12.75" customHeight="1" x14ac:dyDescent="0.35">
      <c r="A92" s="15"/>
      <c r="B92" s="13"/>
      <c r="C92" s="13"/>
      <c r="D92" s="13"/>
      <c r="E92" s="47"/>
      <c r="F92" s="47"/>
      <c r="I92" s="1"/>
      <c r="J92"/>
      <c r="P92" s="3"/>
      <c r="Q92" s="3"/>
      <c r="R92" s="3"/>
      <c r="S92" s="3"/>
      <c r="T92" s="3"/>
      <c r="U92" s="1"/>
    </row>
    <row r="93" spans="1:22" ht="12.75" customHeight="1" x14ac:dyDescent="0.35">
      <c r="A93" s="15"/>
      <c r="B93" s="13"/>
      <c r="C93" s="13"/>
      <c r="D93" s="13"/>
      <c r="E93" s="13"/>
      <c r="F93" s="13"/>
      <c r="I93" s="1"/>
      <c r="J93"/>
      <c r="P93" s="3"/>
      <c r="Q93" s="3"/>
      <c r="R93" s="3"/>
      <c r="S93" s="3"/>
      <c r="T93" s="3"/>
      <c r="U93" s="1"/>
    </row>
    <row r="94" spans="1:22" ht="12.75" customHeight="1" x14ac:dyDescent="0.4">
      <c r="A94" s="5"/>
      <c r="B94" s="25"/>
      <c r="C94" s="25"/>
      <c r="D94" s="15"/>
      <c r="E94" s="13"/>
      <c r="F94" s="13"/>
      <c r="H94" s="4"/>
      <c r="Q94" s="3"/>
      <c r="R94" s="3"/>
      <c r="S94" s="3"/>
      <c r="T94" s="3"/>
      <c r="U94" s="3"/>
      <c r="V94" s="1"/>
    </row>
    <row r="95" spans="1:22" ht="12.75" customHeight="1" x14ac:dyDescent="0.4">
      <c r="A95" s="10" t="s">
        <v>42</v>
      </c>
      <c r="B95" s="26"/>
      <c r="C95" s="15"/>
      <c r="D95" s="15"/>
      <c r="E95" s="13"/>
      <c r="F95" s="13"/>
      <c r="Q95" s="3"/>
      <c r="R95" s="3"/>
      <c r="S95" s="3"/>
      <c r="T95" s="3"/>
      <c r="U95" s="3"/>
      <c r="V95" s="1"/>
    </row>
    <row r="96" spans="1:22" ht="12.75" customHeight="1" x14ac:dyDescent="0.35">
      <c r="A96" s="16" t="s">
        <v>59</v>
      </c>
      <c r="B96" s="27" t="e">
        <f>F52/(F29+F51)</f>
        <v>#DIV/0!</v>
      </c>
      <c r="C96" s="14"/>
      <c r="D96" s="15"/>
      <c r="E96" s="13"/>
      <c r="F96" s="13"/>
      <c r="Q96" s="3"/>
      <c r="R96" s="3"/>
      <c r="S96" s="3"/>
      <c r="T96" s="3"/>
      <c r="U96" s="3"/>
      <c r="V96" s="1"/>
    </row>
    <row r="97" spans="1:22" ht="12.75" customHeight="1" x14ac:dyDescent="0.35">
      <c r="A97" s="16" t="s">
        <v>60</v>
      </c>
      <c r="B97" s="27" t="e">
        <f>(F52-(F31+F32+F48)+F14+F15+F16+F11)/((F29+F51-(F31+F32+F48)))</f>
        <v>#DIV/0!</v>
      </c>
      <c r="C97" s="14"/>
      <c r="D97" s="15"/>
      <c r="E97" s="13"/>
      <c r="F97" s="13"/>
      <c r="Q97" s="3"/>
      <c r="R97" s="3"/>
      <c r="S97" s="3"/>
      <c r="T97" s="3"/>
      <c r="U97" s="3"/>
      <c r="V97" s="1"/>
    </row>
    <row r="98" spans="1:22" ht="12.75" customHeight="1" x14ac:dyDescent="0.35">
      <c r="A98" s="16" t="s">
        <v>61</v>
      </c>
      <c r="B98" s="27" t="e">
        <f>(F52/F71)</f>
        <v>#DIV/0!</v>
      </c>
      <c r="C98" s="14"/>
      <c r="D98" s="15"/>
      <c r="E98" s="13"/>
      <c r="F98" s="13"/>
      <c r="Q98" s="3"/>
      <c r="R98" s="3"/>
      <c r="S98" s="3"/>
      <c r="T98" s="3"/>
      <c r="U98" s="3"/>
      <c r="V98" s="1"/>
    </row>
    <row r="99" spans="1:22" ht="12.75" customHeight="1" x14ac:dyDescent="0.35">
      <c r="A99" s="16" t="s">
        <v>85</v>
      </c>
      <c r="B99" s="28" t="e">
        <f>(F29+SUM(F33:F47)+F49-F30)/(F29+SUM(F33:F47)+F49)</f>
        <v>#DIV/0!</v>
      </c>
      <c r="C99" s="14"/>
      <c r="D99" s="15"/>
      <c r="E99" s="13"/>
      <c r="F99" s="13"/>
      <c r="Q99" s="3"/>
      <c r="R99" s="3"/>
      <c r="S99" s="3"/>
      <c r="T99" s="3"/>
      <c r="U99" s="3"/>
      <c r="V99" s="1"/>
    </row>
    <row r="100" spans="1:22" ht="12.75" customHeight="1" x14ac:dyDescent="0.35">
      <c r="A100" s="16"/>
      <c r="B100" s="56"/>
      <c r="C100" s="14"/>
      <c r="D100" s="15"/>
      <c r="E100" s="13"/>
      <c r="F100" s="13"/>
      <c r="Q100" s="3"/>
      <c r="R100" s="3"/>
      <c r="S100" s="3"/>
      <c r="T100" s="3"/>
      <c r="U100" s="3"/>
      <c r="V100" s="1"/>
    </row>
    <row r="101" spans="1:22" ht="12.75" customHeight="1" x14ac:dyDescent="0.4">
      <c r="A101" s="10" t="s">
        <v>172</v>
      </c>
      <c r="B101" s="56"/>
      <c r="C101" s="14"/>
      <c r="D101" s="15"/>
      <c r="E101" s="13"/>
      <c r="F101" s="13"/>
      <c r="Q101" s="3"/>
      <c r="R101" s="3"/>
      <c r="S101" s="3"/>
      <c r="T101" s="3"/>
      <c r="U101" s="3"/>
      <c r="V101" s="1"/>
    </row>
    <row r="102" spans="1:22" ht="12.75" customHeight="1" x14ac:dyDescent="0.35">
      <c r="A102" s="16" t="s">
        <v>169</v>
      </c>
      <c r="B102" s="53">
        <f>F50</f>
        <v>0</v>
      </c>
      <c r="C102" s="14"/>
      <c r="D102" s="15"/>
      <c r="E102" s="13"/>
      <c r="F102" s="13"/>
      <c r="Q102" s="3"/>
      <c r="R102" s="3"/>
      <c r="S102" s="3"/>
      <c r="T102" s="3"/>
      <c r="U102" s="3"/>
      <c r="V102" s="1"/>
    </row>
    <row r="103" spans="1:22" ht="12.75" customHeight="1" x14ac:dyDescent="0.35">
      <c r="A103" s="16" t="s">
        <v>171</v>
      </c>
      <c r="B103" s="28" t="e">
        <f>F50/F84</f>
        <v>#DIV/0!</v>
      </c>
      <c r="C103" s="14"/>
      <c r="D103" s="15"/>
      <c r="E103" s="13"/>
      <c r="F103" s="13"/>
      <c r="Q103" s="3"/>
      <c r="R103" s="3"/>
      <c r="S103" s="3"/>
      <c r="T103" s="3"/>
      <c r="U103" s="3"/>
      <c r="V103" s="1"/>
    </row>
    <row r="104" spans="1:22" ht="12.75" customHeight="1" x14ac:dyDescent="0.35">
      <c r="A104" s="16"/>
      <c r="B104" s="29"/>
      <c r="C104" s="15"/>
      <c r="D104" s="15"/>
      <c r="E104" s="13"/>
      <c r="F104" s="13"/>
      <c r="Q104" s="3"/>
      <c r="R104" s="3"/>
      <c r="S104" s="3"/>
      <c r="T104" s="3"/>
      <c r="U104" s="3"/>
      <c r="V104" s="1"/>
    </row>
    <row r="105" spans="1:22" ht="12.75" customHeight="1" x14ac:dyDescent="0.4">
      <c r="A105" s="10" t="s">
        <v>41</v>
      </c>
      <c r="B105" s="26"/>
      <c r="C105" s="15"/>
      <c r="D105" s="15"/>
      <c r="E105" s="13"/>
      <c r="F105" s="13"/>
      <c r="Q105" s="3"/>
      <c r="R105" s="3"/>
      <c r="S105" s="3"/>
      <c r="T105" s="3"/>
      <c r="U105" s="3"/>
      <c r="V105" s="1"/>
    </row>
    <row r="106" spans="1:22" ht="12.75" customHeight="1" x14ac:dyDescent="0.35">
      <c r="A106" s="16" t="s">
        <v>62</v>
      </c>
      <c r="B106" s="9" t="e">
        <f>F57/F69</f>
        <v>#DIV/0!</v>
      </c>
      <c r="C106" s="14"/>
      <c r="D106" s="15"/>
      <c r="E106" s="13"/>
      <c r="F106" s="13"/>
      <c r="Q106" s="3"/>
      <c r="R106" s="3"/>
      <c r="S106" s="3"/>
      <c r="T106" s="3"/>
      <c r="U106" s="3"/>
      <c r="V106" s="1"/>
    </row>
    <row r="107" spans="1:22" ht="12.75" customHeight="1" x14ac:dyDescent="0.35">
      <c r="A107" s="16" t="s">
        <v>63</v>
      </c>
      <c r="B107" s="30" t="e">
        <f>(F53+F54+F66)/((F13-F14-F15-F16)/F81)</f>
        <v>#DIV/0!</v>
      </c>
      <c r="C107" s="14"/>
      <c r="D107" s="15"/>
      <c r="E107" s="13"/>
      <c r="F107" s="13"/>
      <c r="Q107" s="3"/>
      <c r="R107" s="3"/>
      <c r="S107" s="3"/>
      <c r="T107" s="3"/>
      <c r="U107" s="3"/>
      <c r="V107" s="1"/>
    </row>
    <row r="108" spans="1:22" ht="12.75" customHeight="1" x14ac:dyDescent="0.35">
      <c r="A108" s="16" t="s">
        <v>111</v>
      </c>
      <c r="B108" s="30" t="e">
        <f>((F55-ABS(F56))/(F29/F81))</f>
        <v>#DIV/0!</v>
      </c>
      <c r="C108" s="12"/>
      <c r="D108" s="15"/>
      <c r="E108" s="13"/>
      <c r="F108" s="13"/>
      <c r="Q108" s="3"/>
      <c r="R108" s="3"/>
      <c r="S108" s="3"/>
      <c r="T108" s="3"/>
      <c r="U108" s="3"/>
      <c r="V108" s="1"/>
    </row>
    <row r="109" spans="1:22" ht="12.75" customHeight="1" x14ac:dyDescent="0.35">
      <c r="A109" s="16" t="s">
        <v>112</v>
      </c>
      <c r="B109" s="31" t="e">
        <f>F55/(F27/F81)</f>
        <v>#DIV/0!</v>
      </c>
      <c r="C109" s="12"/>
      <c r="D109" s="15"/>
      <c r="E109" s="13"/>
      <c r="F109" s="13"/>
      <c r="Q109" s="3"/>
      <c r="R109" s="3"/>
      <c r="S109" s="3"/>
      <c r="T109" s="3"/>
      <c r="U109" s="3"/>
      <c r="V109" s="1"/>
    </row>
    <row r="110" spans="1:22" ht="12.75" customHeight="1" x14ac:dyDescent="0.35">
      <c r="A110" s="16"/>
      <c r="B110" s="26"/>
      <c r="C110" s="15"/>
      <c r="D110" s="15"/>
      <c r="E110" s="13"/>
      <c r="F110" s="13"/>
      <c r="Q110" s="3"/>
      <c r="R110" s="3"/>
      <c r="S110" s="3"/>
      <c r="T110" s="3"/>
      <c r="U110" s="3"/>
      <c r="V110" s="1"/>
    </row>
    <row r="111" spans="1:22" ht="12.75" customHeight="1" x14ac:dyDescent="0.4">
      <c r="A111" s="10" t="s">
        <v>43</v>
      </c>
      <c r="B111" s="26"/>
      <c r="C111" s="15"/>
      <c r="D111" s="15"/>
      <c r="E111" s="13"/>
      <c r="F111" s="13"/>
      <c r="Q111" s="3"/>
      <c r="R111" s="3"/>
      <c r="S111" s="3"/>
      <c r="T111" s="3"/>
      <c r="U111" s="3"/>
      <c r="V111" s="1"/>
    </row>
    <row r="112" spans="1:22" ht="12.75" customHeight="1" x14ac:dyDescent="0.35">
      <c r="A112" s="16" t="s">
        <v>64</v>
      </c>
      <c r="B112" s="27" t="e">
        <f>F71/F67</f>
        <v>#DIV/0!</v>
      </c>
      <c r="C112" s="14"/>
      <c r="D112" s="15"/>
      <c r="E112" s="13"/>
      <c r="F112" s="13"/>
      <c r="Q112" s="3"/>
      <c r="R112" s="3"/>
      <c r="S112" s="3"/>
      <c r="T112" s="3"/>
      <c r="U112" s="3"/>
      <c r="V112" s="1"/>
    </row>
    <row r="113" spans="1:22" ht="12.75" customHeight="1" x14ac:dyDescent="0.35">
      <c r="A113" s="16" t="s">
        <v>65</v>
      </c>
      <c r="B113" s="31" t="e">
        <f>((F52+F14+F15+F16+F11))/(F68*(365/F81)+F11)</f>
        <v>#DIV/0!</v>
      </c>
      <c r="C113" s="14"/>
      <c r="D113" s="15"/>
      <c r="E113" s="13"/>
      <c r="F113" s="13"/>
      <c r="Q113" s="3"/>
      <c r="R113" s="3"/>
      <c r="S113" s="3"/>
      <c r="T113" s="3"/>
      <c r="U113" s="3"/>
      <c r="V113" s="1"/>
    </row>
    <row r="114" spans="1:22" ht="12.75" customHeight="1" x14ac:dyDescent="0.35">
      <c r="A114" s="16" t="s">
        <v>66</v>
      </c>
      <c r="B114" s="27" t="e">
        <f>(F68+F70)/(F68+F70+F71)</f>
        <v>#DIV/0!</v>
      </c>
      <c r="C114" s="14"/>
      <c r="D114" s="15"/>
      <c r="E114" s="13"/>
      <c r="F114" s="13"/>
      <c r="Q114" s="3"/>
      <c r="R114" s="3"/>
      <c r="S114" s="3"/>
      <c r="T114" s="3"/>
      <c r="U114" s="3"/>
      <c r="V114" s="1"/>
    </row>
    <row r="115" spans="1:22" ht="12.75" customHeight="1" x14ac:dyDescent="0.35">
      <c r="A115" s="16"/>
      <c r="B115" s="26"/>
      <c r="C115" s="15"/>
      <c r="D115" s="15"/>
      <c r="E115" s="13"/>
      <c r="F115" s="13"/>
      <c r="Q115" s="3"/>
      <c r="R115" s="3"/>
      <c r="S115" s="3"/>
      <c r="T115" s="3"/>
      <c r="U115" s="3"/>
      <c r="V115" s="1"/>
    </row>
    <row r="116" spans="1:22" ht="12.75" customHeight="1" x14ac:dyDescent="0.4">
      <c r="A116" s="10" t="s">
        <v>138</v>
      </c>
      <c r="B116" s="26"/>
      <c r="C116" s="15"/>
      <c r="D116" s="15"/>
      <c r="E116" s="13"/>
      <c r="F116" s="13"/>
      <c r="Q116" s="3"/>
      <c r="R116" s="3"/>
      <c r="S116" s="3"/>
      <c r="T116" s="3"/>
      <c r="U116" s="3"/>
      <c r="V116" s="1"/>
    </row>
    <row r="117" spans="1:22" ht="12.75" customHeight="1" x14ac:dyDescent="0.35">
      <c r="A117" s="16" t="s">
        <v>139</v>
      </c>
      <c r="B117" s="27" t="e">
        <f>F79/(F76-F75-F74)</f>
        <v>#DIV/0!</v>
      </c>
      <c r="C117" s="14"/>
      <c r="D117" s="15"/>
      <c r="E117" s="13"/>
      <c r="F117" s="13"/>
      <c r="Q117" s="3"/>
      <c r="R117" s="3"/>
      <c r="S117" s="3"/>
      <c r="T117" s="3"/>
      <c r="U117" s="3"/>
      <c r="V117" s="1"/>
    </row>
    <row r="118" spans="1:22" ht="12.75" customHeight="1" x14ac:dyDescent="0.35">
      <c r="A118" s="16" t="s">
        <v>140</v>
      </c>
      <c r="B118" s="28" t="e">
        <f>F21/F79</f>
        <v>#DIV/0!</v>
      </c>
      <c r="C118" s="14"/>
      <c r="D118" s="15"/>
      <c r="E118" s="13"/>
      <c r="F118" s="13"/>
      <c r="Q118" s="3"/>
      <c r="R118" s="3"/>
      <c r="S118" s="3"/>
      <c r="T118" s="3"/>
      <c r="U118" s="3"/>
      <c r="V118" s="1"/>
    </row>
    <row r="119" spans="1:22" ht="12.75" customHeight="1" x14ac:dyDescent="0.35">
      <c r="A119" s="16" t="s">
        <v>162</v>
      </c>
      <c r="B119" s="27" t="e">
        <f>(F76-F75-F74-F73)/F81</f>
        <v>#DIV/0!</v>
      </c>
      <c r="C119" s="14"/>
      <c r="D119" s="15"/>
      <c r="E119" s="13"/>
      <c r="F119" s="13"/>
      <c r="Q119" s="3"/>
      <c r="R119" s="3"/>
      <c r="S119" s="3"/>
      <c r="T119" s="3"/>
      <c r="U119" s="3"/>
      <c r="V119" s="1"/>
    </row>
    <row r="120" spans="1:22" ht="12.75" customHeight="1" x14ac:dyDescent="0.35">
      <c r="A120" s="16" t="s">
        <v>163</v>
      </c>
      <c r="B120" s="48" t="e">
        <f>F73/F81</f>
        <v>#DIV/0!</v>
      </c>
      <c r="C120" s="14"/>
      <c r="D120" s="15"/>
      <c r="E120" s="13"/>
      <c r="F120" s="13"/>
      <c r="Q120" s="3"/>
      <c r="R120" s="3"/>
      <c r="S120" s="3"/>
      <c r="T120" s="3"/>
      <c r="U120" s="3"/>
      <c r="V120" s="1"/>
    </row>
    <row r="121" spans="1:22" ht="12.75" customHeight="1" x14ac:dyDescent="0.4">
      <c r="A121" s="43"/>
      <c r="B121" s="52"/>
      <c r="C121" s="15"/>
      <c r="D121" s="15"/>
      <c r="E121" s="13"/>
      <c r="F121" s="13"/>
      <c r="Q121" s="3"/>
      <c r="R121" s="3"/>
      <c r="S121" s="3"/>
      <c r="T121" s="3"/>
      <c r="U121" s="3"/>
      <c r="V121" s="1"/>
    </row>
    <row r="122" spans="1:22" ht="12.75" customHeight="1" x14ac:dyDescent="0.4">
      <c r="A122" s="10" t="s">
        <v>141</v>
      </c>
      <c r="B122" s="6"/>
      <c r="C122" s="15"/>
      <c r="D122" s="15"/>
      <c r="E122" s="13"/>
      <c r="F122" s="13"/>
      <c r="Q122" s="3"/>
      <c r="R122" s="3"/>
      <c r="S122" s="3"/>
      <c r="T122" s="3"/>
      <c r="U122" s="3"/>
      <c r="V122" s="1"/>
    </row>
    <row r="123" spans="1:22" ht="12.75" customHeight="1" x14ac:dyDescent="0.35">
      <c r="A123" s="16" t="s">
        <v>142</v>
      </c>
      <c r="B123" s="27" t="e">
        <f>F24/F25</f>
        <v>#DIV/0!</v>
      </c>
      <c r="C123" s="14"/>
      <c r="D123" s="15"/>
      <c r="E123" s="13"/>
      <c r="F123" s="13"/>
      <c r="Q123" s="3"/>
      <c r="R123" s="3"/>
      <c r="S123" s="3"/>
      <c r="T123" s="3"/>
      <c r="U123" s="3"/>
      <c r="V123" s="1"/>
    </row>
    <row r="124" spans="1:22" ht="12.75" customHeight="1" x14ac:dyDescent="0.35">
      <c r="A124" s="16" t="s">
        <v>113</v>
      </c>
      <c r="B124" s="30" t="e">
        <f>F19/(F17-F18)</f>
        <v>#DIV/0!</v>
      </c>
      <c r="C124" s="14"/>
      <c r="D124" s="15"/>
      <c r="E124" s="13"/>
      <c r="F124" s="13"/>
      <c r="Q124" s="3"/>
      <c r="R124" s="3"/>
      <c r="S124" s="3"/>
      <c r="T124" s="3"/>
      <c r="U124" s="3"/>
      <c r="V124" s="1"/>
    </row>
    <row r="125" spans="1:22" ht="12.75" customHeight="1" x14ac:dyDescent="0.35">
      <c r="A125" s="16" t="s">
        <v>114</v>
      </c>
      <c r="B125" s="50" t="e">
        <f>F20/F19</f>
        <v>#DIV/0!</v>
      </c>
      <c r="C125" s="14"/>
      <c r="D125" s="15"/>
      <c r="E125" s="13"/>
      <c r="F125" s="13"/>
      <c r="Q125" s="3"/>
      <c r="R125" s="3"/>
      <c r="S125" s="3"/>
      <c r="T125" s="3"/>
      <c r="U125" s="3"/>
      <c r="V125" s="1"/>
    </row>
    <row r="126" spans="1:22" ht="12.75" customHeight="1" x14ac:dyDescent="0.35">
      <c r="A126" s="16"/>
      <c r="B126" s="49"/>
      <c r="C126" s="14"/>
      <c r="D126" s="15"/>
      <c r="E126" s="13"/>
      <c r="F126" s="13"/>
      <c r="Q126" s="3"/>
      <c r="R126" s="3"/>
      <c r="S126" s="3"/>
      <c r="T126" s="3"/>
      <c r="U126" s="3"/>
      <c r="V126" s="1"/>
    </row>
    <row r="127" spans="1:22" ht="12.75" customHeight="1" x14ac:dyDescent="0.35">
      <c r="A127" s="15"/>
      <c r="B127" s="13"/>
      <c r="C127" s="15"/>
      <c r="D127" s="15"/>
      <c r="E127" s="13"/>
      <c r="F127" s="13"/>
      <c r="Q127" s="3"/>
      <c r="R127" s="3"/>
      <c r="S127" s="3"/>
      <c r="T127" s="3"/>
      <c r="U127" s="3"/>
      <c r="V127" s="1"/>
    </row>
    <row r="128" spans="1:22" ht="12.75" customHeight="1" x14ac:dyDescent="0.4">
      <c r="A128" s="11" t="s">
        <v>143</v>
      </c>
      <c r="B128" s="13"/>
      <c r="C128" s="15"/>
      <c r="D128" s="15"/>
      <c r="E128" s="13"/>
      <c r="F128" s="13"/>
      <c r="Q128" s="3"/>
      <c r="R128" s="3"/>
      <c r="S128" s="3"/>
      <c r="T128" s="3"/>
      <c r="U128" s="3"/>
      <c r="V128" s="1"/>
    </row>
    <row r="129" spans="1:22" ht="12.75" customHeight="1" x14ac:dyDescent="0.35">
      <c r="A129" s="16" t="s">
        <v>144</v>
      </c>
      <c r="B129" s="9" t="e">
        <f>(F84-F85)/F85</f>
        <v>#DIV/0!</v>
      </c>
      <c r="C129" s="14"/>
      <c r="D129" s="15"/>
      <c r="E129" s="13"/>
      <c r="F129" s="13"/>
      <c r="Q129" s="3"/>
      <c r="R129" s="3"/>
      <c r="S129" s="3"/>
      <c r="T129" s="3"/>
      <c r="U129" s="3"/>
      <c r="V129" s="1"/>
    </row>
    <row r="130" spans="1:22" ht="12.75" customHeight="1" x14ac:dyDescent="0.35">
      <c r="A130" s="16" t="s">
        <v>145</v>
      </c>
      <c r="B130" s="30" t="e">
        <f>(F84-F86)/F86</f>
        <v>#DIV/0!</v>
      </c>
      <c r="C130" s="14"/>
      <c r="D130" s="15"/>
      <c r="E130" s="13"/>
      <c r="F130" s="13"/>
      <c r="Q130" s="3"/>
      <c r="R130" s="3"/>
      <c r="S130" s="3"/>
      <c r="T130" s="3"/>
      <c r="U130" s="3"/>
      <c r="V130" s="1"/>
    </row>
    <row r="131" spans="1:22" ht="12.75" customHeight="1" x14ac:dyDescent="0.35">
      <c r="A131" s="16" t="s">
        <v>147</v>
      </c>
      <c r="B131" s="30" t="e">
        <f>(F87-F88)/F88</f>
        <v>#DIV/0!</v>
      </c>
      <c r="C131" s="15"/>
      <c r="D131" s="15"/>
      <c r="E131" s="13"/>
      <c r="F131" s="32"/>
      <c r="Q131" s="3"/>
      <c r="R131" s="3"/>
      <c r="S131" s="3"/>
      <c r="T131" s="3"/>
      <c r="U131" s="3"/>
      <c r="V131" s="1"/>
    </row>
    <row r="132" spans="1:22" ht="12.75" customHeight="1" x14ac:dyDescent="0.35">
      <c r="A132" s="16" t="s">
        <v>146</v>
      </c>
      <c r="B132" s="30" t="e">
        <f>(F87-F89)/F89</f>
        <v>#DIV/0!</v>
      </c>
      <c r="C132" s="15"/>
      <c r="D132" s="15"/>
      <c r="E132" s="13"/>
      <c r="F132" s="15"/>
      <c r="Q132" s="3"/>
      <c r="R132" s="3"/>
      <c r="S132" s="3"/>
      <c r="T132" s="3"/>
      <c r="U132" s="3"/>
      <c r="V132" s="1"/>
    </row>
    <row r="133" spans="1:22" ht="12.75" customHeight="1" x14ac:dyDescent="0.35">
      <c r="A133" s="15"/>
      <c r="B133" s="44"/>
      <c r="C133" s="15"/>
      <c r="D133" s="15"/>
      <c r="E133" s="13"/>
      <c r="F133" s="13"/>
      <c r="Q133" s="3"/>
      <c r="R133" s="3"/>
      <c r="S133" s="3"/>
      <c r="T133" s="3"/>
      <c r="U133" s="3"/>
      <c r="V133" s="1"/>
    </row>
    <row r="134" spans="1:22" ht="12.75" customHeight="1" x14ac:dyDescent="0.4">
      <c r="A134" s="11" t="s">
        <v>148</v>
      </c>
      <c r="B134" s="46"/>
      <c r="C134" s="15"/>
      <c r="D134" s="15"/>
      <c r="E134" s="13"/>
      <c r="F134" s="13"/>
      <c r="Q134" s="3"/>
      <c r="R134" s="3"/>
      <c r="S134" s="3"/>
      <c r="T134" s="3"/>
      <c r="U134" s="3"/>
      <c r="V134" s="1"/>
    </row>
    <row r="135" spans="1:22" ht="12.75" customHeight="1" x14ac:dyDescent="0.35">
      <c r="A135" s="15" t="s">
        <v>149</v>
      </c>
      <c r="B135" s="45" t="e">
        <f>(F80)/(((F76+F77+F78-F74-F75)*(F25/(F26-F22-F23-F72)))/F81)</f>
        <v>#DIV/0!</v>
      </c>
      <c r="C135" s="15"/>
      <c r="D135" s="15"/>
      <c r="E135" s="15"/>
      <c r="F135" s="13"/>
      <c r="Q135" s="3"/>
      <c r="R135" s="3"/>
      <c r="S135" s="3"/>
      <c r="T135" s="3"/>
      <c r="U135" s="3"/>
      <c r="V135" s="1"/>
    </row>
    <row r="136" spans="1:22" ht="12.75" customHeight="1" x14ac:dyDescent="0.35">
      <c r="A136" s="15" t="s">
        <v>97</v>
      </c>
      <c r="B136" s="31" t="e">
        <f>F12/F80</f>
        <v>#DIV/0!</v>
      </c>
      <c r="C136" s="15"/>
      <c r="D136" s="15"/>
      <c r="E136" s="15"/>
      <c r="F136" s="13"/>
      <c r="Q136" s="3"/>
      <c r="R136" s="3"/>
      <c r="S136" s="3"/>
      <c r="T136" s="3"/>
      <c r="U136" s="3"/>
      <c r="V136" s="1"/>
    </row>
    <row r="137" spans="1:22" ht="12.75" customHeight="1" x14ac:dyDescent="0.35">
      <c r="A137" s="15" t="s">
        <v>150</v>
      </c>
      <c r="B137" s="30" t="e">
        <f>F12/F29</f>
        <v>#DIV/0!</v>
      </c>
      <c r="C137" s="15"/>
      <c r="D137" s="15"/>
      <c r="E137" s="15"/>
      <c r="F137" s="13"/>
      <c r="Q137" s="3"/>
      <c r="R137" s="3"/>
      <c r="S137" s="3"/>
      <c r="T137" s="3"/>
      <c r="U137" s="3"/>
      <c r="V137" s="1"/>
    </row>
    <row r="138" spans="1:22" ht="12.75" customHeight="1" x14ac:dyDescent="0.35">
      <c r="A138" s="15"/>
      <c r="B138" s="44"/>
      <c r="C138" s="15"/>
      <c r="D138" s="15"/>
      <c r="E138" s="15"/>
      <c r="F138" s="13"/>
      <c r="Q138" s="3"/>
      <c r="R138" s="3"/>
      <c r="S138" s="3"/>
      <c r="T138" s="3"/>
      <c r="U138" s="3"/>
      <c r="V138" s="1"/>
    </row>
    <row r="139" spans="1:22" ht="12.75" customHeight="1" x14ac:dyDescent="0.4">
      <c r="A139" s="11" t="s">
        <v>83</v>
      </c>
      <c r="B139" s="44"/>
      <c r="C139" s="15"/>
      <c r="D139" s="15"/>
      <c r="E139" s="15"/>
      <c r="F139" s="13"/>
      <c r="Q139" s="3"/>
      <c r="R139" s="3"/>
      <c r="S139" s="3"/>
      <c r="T139" s="3"/>
      <c r="U139" s="3"/>
      <c r="V139" s="1"/>
    </row>
    <row r="140" spans="1:22" ht="12.75" customHeight="1" x14ac:dyDescent="0.35">
      <c r="A140" s="51" t="s">
        <v>68</v>
      </c>
      <c r="B140" s="30" t="e">
        <f>SUM(F58:F65)/((F14+F15+F16)*(365/F81))</f>
        <v>#DIV/0!</v>
      </c>
      <c r="C140" s="15"/>
      <c r="D140" s="15"/>
      <c r="E140" s="15"/>
      <c r="F140" s="13"/>
      <c r="Q140" s="3"/>
      <c r="R140" s="3"/>
      <c r="S140" s="3"/>
      <c r="T140" s="3"/>
      <c r="U140" s="3"/>
      <c r="V140" s="1"/>
    </row>
    <row r="141" spans="1:22" ht="12.75" customHeight="1" x14ac:dyDescent="0.35">
      <c r="A141" s="51" t="s">
        <v>67</v>
      </c>
      <c r="B141" s="30" t="e">
        <f>F28/F27</f>
        <v>#DIV/0!</v>
      </c>
      <c r="C141" s="15"/>
      <c r="D141" s="15"/>
      <c r="E141" s="15"/>
      <c r="F141" s="13"/>
      <c r="Q141" s="3"/>
      <c r="R141" s="3"/>
      <c r="S141" s="3"/>
      <c r="T141" s="3"/>
      <c r="U141" s="3"/>
      <c r="V141" s="1"/>
    </row>
    <row r="142" spans="1:22" ht="12.75" customHeight="1" x14ac:dyDescent="0.35">
      <c r="A142" s="15" t="s">
        <v>151</v>
      </c>
      <c r="B142" s="30" t="e">
        <f>F82/F83</f>
        <v>#DIV/0!</v>
      </c>
      <c r="C142" s="15"/>
      <c r="D142" s="15"/>
      <c r="E142" s="15"/>
      <c r="F142" s="13"/>
      <c r="Q142" s="3"/>
      <c r="R142" s="3"/>
      <c r="S142" s="3"/>
      <c r="T142" s="3"/>
      <c r="U142" s="3"/>
      <c r="V142" s="1"/>
    </row>
    <row r="143" spans="1:22" ht="12.75" customHeight="1" x14ac:dyDescent="0.35">
      <c r="A143" s="15" t="s">
        <v>152</v>
      </c>
      <c r="B143" s="31" t="e">
        <f>(F90+F91)/F30</f>
        <v>#DIV/0!</v>
      </c>
      <c r="C143" s="15"/>
      <c r="D143" s="15"/>
      <c r="E143" s="15"/>
      <c r="F143" s="13"/>
      <c r="Q143" s="3"/>
      <c r="R143" s="3"/>
      <c r="S143" s="3"/>
      <c r="T143" s="3"/>
      <c r="U143" s="3"/>
      <c r="V143" s="1"/>
    </row>
    <row r="144" spans="1:22" ht="12.75" customHeight="1" x14ac:dyDescent="0.35">
      <c r="A144" s="15"/>
      <c r="C144" s="15"/>
      <c r="D144" s="15"/>
      <c r="E144" s="15"/>
      <c r="F144" s="13"/>
      <c r="Q144" s="3"/>
      <c r="R144" s="3"/>
      <c r="S144" s="3"/>
      <c r="T144" s="3"/>
      <c r="U144" s="3"/>
      <c r="V144" s="1"/>
    </row>
    <row r="145" spans="1:22" ht="12.75" customHeight="1" x14ac:dyDescent="0.35">
      <c r="A145" s="15"/>
      <c r="B145" s="44"/>
      <c r="C145" s="15"/>
      <c r="D145" s="15"/>
      <c r="E145" s="15"/>
      <c r="F145" s="13"/>
      <c r="Q145" s="3"/>
      <c r="R145" s="3"/>
      <c r="S145" s="3"/>
      <c r="T145" s="3"/>
      <c r="U145" s="3"/>
      <c r="V145" s="1"/>
    </row>
    <row r="146" spans="1:22" ht="12.75" customHeight="1" x14ac:dyDescent="0.35">
      <c r="A146" s="15"/>
      <c r="B146" s="15"/>
      <c r="C146" s="15"/>
      <c r="D146" s="15"/>
      <c r="E146" s="15"/>
      <c r="F146" s="13"/>
      <c r="Q146" s="3"/>
      <c r="R146" s="3"/>
      <c r="S146" s="3"/>
      <c r="T146" s="3"/>
      <c r="U146" s="3"/>
      <c r="V146" s="1"/>
    </row>
    <row r="147" spans="1:22" ht="12.75" customHeight="1" x14ac:dyDescent="0.35">
      <c r="A147" s="15"/>
      <c r="B147" s="15"/>
      <c r="C147" s="15"/>
      <c r="D147" s="15"/>
      <c r="E147" s="15"/>
      <c r="F147" s="13"/>
      <c r="Q147" s="3"/>
      <c r="R147" s="3"/>
      <c r="S147" s="3"/>
      <c r="T147" s="3"/>
      <c r="U147" s="3"/>
      <c r="V147" s="1"/>
    </row>
    <row r="148" spans="1:22" ht="12.75" customHeight="1" x14ac:dyDescent="0.35">
      <c r="A148" s="15"/>
      <c r="B148" s="15"/>
      <c r="C148" s="15"/>
      <c r="D148" s="15"/>
      <c r="E148" s="15"/>
      <c r="F148" s="13"/>
      <c r="Q148" s="3"/>
      <c r="R148" s="3"/>
      <c r="S148" s="3"/>
      <c r="T148" s="3"/>
      <c r="U148" s="3"/>
      <c r="V148" s="1"/>
    </row>
    <row r="149" spans="1:22" ht="12.75" customHeight="1" x14ac:dyDescent="0.35">
      <c r="A149" s="15"/>
      <c r="B149" s="15"/>
      <c r="C149" s="15"/>
      <c r="D149" s="15"/>
      <c r="E149" s="15"/>
      <c r="F149" s="13"/>
      <c r="Q149" s="3"/>
      <c r="R149" s="3"/>
      <c r="S149" s="3"/>
      <c r="T149" s="3"/>
      <c r="U149" s="3"/>
      <c r="V149" s="1"/>
    </row>
    <row r="150" spans="1:22" ht="12.75" customHeight="1" x14ac:dyDescent="0.35">
      <c r="A150" s="15"/>
      <c r="B150" s="15"/>
      <c r="C150" s="15"/>
      <c r="D150" s="15"/>
      <c r="E150" s="15"/>
      <c r="F150" s="13"/>
      <c r="Q150" s="3"/>
      <c r="R150" s="3"/>
      <c r="S150" s="3"/>
      <c r="T150" s="3"/>
      <c r="U150" s="3"/>
      <c r="V150" s="1"/>
    </row>
    <row r="151" spans="1:22" ht="12.75" customHeight="1" x14ac:dyDescent="0.35">
      <c r="A151" s="15"/>
      <c r="B151" s="15"/>
      <c r="C151" s="15"/>
      <c r="D151" s="15"/>
      <c r="E151" s="15"/>
      <c r="F151" s="13"/>
      <c r="Q151" s="3"/>
      <c r="R151" s="3"/>
      <c r="S151" s="3"/>
      <c r="T151" s="3"/>
      <c r="U151" s="3"/>
      <c r="V151" s="1"/>
    </row>
    <row r="152" spans="1:22" ht="12.75" customHeight="1" x14ac:dyDescent="0.35">
      <c r="A152" s="15"/>
      <c r="B152" s="15"/>
      <c r="C152" s="15"/>
      <c r="D152" s="15"/>
      <c r="E152" s="15"/>
      <c r="F152" s="13"/>
      <c r="Q152" s="3"/>
      <c r="R152" s="3"/>
      <c r="S152" s="3"/>
      <c r="T152" s="3"/>
      <c r="U152" s="3"/>
      <c r="V152" s="1"/>
    </row>
    <row r="153" spans="1:22" ht="12.75" customHeight="1" x14ac:dyDescent="0.35">
      <c r="A153" s="15"/>
      <c r="B153" s="15"/>
      <c r="C153" s="15"/>
      <c r="D153" s="15"/>
      <c r="E153" s="15"/>
      <c r="F153" s="13"/>
      <c r="Q153" s="3"/>
      <c r="R153" s="3"/>
      <c r="S153" s="3"/>
      <c r="T153" s="3"/>
      <c r="U153" s="3"/>
      <c r="V153" s="1"/>
    </row>
    <row r="154" spans="1:22" ht="12.75" customHeight="1" x14ac:dyDescent="0.35">
      <c r="A154" s="15"/>
      <c r="B154" s="15"/>
      <c r="C154" s="15"/>
      <c r="D154" s="15"/>
      <c r="E154" s="15"/>
      <c r="F154" s="13"/>
      <c r="Q154" s="3"/>
      <c r="R154" s="3"/>
      <c r="S154" s="3"/>
      <c r="T154" s="3"/>
      <c r="U154" s="3"/>
      <c r="V154" s="1"/>
    </row>
    <row r="155" spans="1:22" ht="12.75" customHeight="1" x14ac:dyDescent="0.35">
      <c r="A155" s="15"/>
      <c r="B155" s="15"/>
      <c r="C155" s="15"/>
      <c r="D155" s="15"/>
      <c r="E155" s="15"/>
      <c r="F155" s="13"/>
      <c r="Q155" s="3"/>
      <c r="R155" s="3"/>
      <c r="S155" s="3"/>
      <c r="T155" s="3"/>
      <c r="U155" s="3"/>
      <c r="V155" s="1"/>
    </row>
    <row r="156" spans="1:22" ht="12.75" customHeight="1" x14ac:dyDescent="0.35">
      <c r="A156" s="15"/>
      <c r="B156" s="15"/>
      <c r="C156" s="15"/>
      <c r="D156" s="15"/>
      <c r="E156" s="15"/>
      <c r="F156" s="13"/>
      <c r="Q156" s="3"/>
      <c r="R156" s="3"/>
      <c r="S156" s="3"/>
      <c r="T156" s="3"/>
      <c r="U156" s="3"/>
      <c r="V156" s="1"/>
    </row>
    <row r="157" spans="1:22" ht="12.75" customHeight="1" x14ac:dyDescent="0.35">
      <c r="A157" s="15"/>
      <c r="B157" s="15"/>
      <c r="C157" s="15"/>
      <c r="D157" s="15"/>
      <c r="E157" s="15"/>
      <c r="F157" s="13"/>
      <c r="Q157" s="3"/>
      <c r="R157" s="3"/>
      <c r="S157" s="3"/>
      <c r="T157" s="3"/>
      <c r="U157" s="3"/>
      <c r="V157" s="1"/>
    </row>
    <row r="158" spans="1:22" ht="12.75" customHeight="1" x14ac:dyDescent="0.35">
      <c r="A158" s="15"/>
      <c r="B158" s="15"/>
      <c r="C158" s="15"/>
      <c r="D158" s="15"/>
      <c r="E158" s="15"/>
      <c r="F158" s="13"/>
      <c r="Q158" s="3"/>
      <c r="R158" s="3"/>
      <c r="S158" s="3"/>
      <c r="T158" s="3"/>
      <c r="U158" s="3"/>
      <c r="V158" s="1"/>
    </row>
    <row r="159" spans="1:22" ht="12.75" customHeight="1" x14ac:dyDescent="0.35">
      <c r="A159" s="15"/>
      <c r="B159" s="15"/>
      <c r="C159" s="15"/>
      <c r="D159" s="15"/>
      <c r="E159" s="15"/>
      <c r="F159" s="13"/>
      <c r="Q159" s="3"/>
      <c r="R159" s="3"/>
      <c r="S159" s="3"/>
      <c r="T159" s="3"/>
      <c r="U159" s="3"/>
      <c r="V159" s="1"/>
    </row>
    <row r="160" spans="1:22" ht="12.75" customHeight="1" x14ac:dyDescent="0.35">
      <c r="A160" s="15"/>
      <c r="B160" s="15"/>
      <c r="C160" s="15"/>
      <c r="D160" s="15"/>
      <c r="E160" s="15"/>
      <c r="F160" s="13"/>
      <c r="Q160" s="3"/>
      <c r="R160" s="3"/>
      <c r="S160" s="3"/>
      <c r="T160" s="3"/>
      <c r="U160" s="3"/>
      <c r="V160" s="1"/>
    </row>
    <row r="161" spans="1:22" ht="12.75" customHeight="1" x14ac:dyDescent="0.35">
      <c r="A161" s="15"/>
      <c r="B161" s="15"/>
      <c r="C161" s="15"/>
      <c r="D161" s="15"/>
      <c r="E161" s="15"/>
      <c r="F161" s="13"/>
      <c r="Q161" s="3"/>
      <c r="R161" s="3"/>
      <c r="S161" s="3"/>
      <c r="T161" s="3"/>
      <c r="U161" s="3"/>
      <c r="V161" s="1"/>
    </row>
    <row r="162" spans="1:22" ht="12.75" customHeight="1" x14ac:dyDescent="0.35">
      <c r="A162" s="15"/>
      <c r="B162" s="15"/>
      <c r="C162" s="15"/>
      <c r="D162" s="15"/>
      <c r="E162" s="15"/>
      <c r="F162" s="13"/>
      <c r="Q162" s="3"/>
      <c r="R162" s="3"/>
      <c r="S162" s="3"/>
      <c r="T162" s="3"/>
      <c r="U162" s="3"/>
      <c r="V162" s="1"/>
    </row>
    <row r="163" spans="1:22" ht="12.75" customHeight="1" x14ac:dyDescent="0.35">
      <c r="A163" s="15"/>
      <c r="B163" s="15"/>
      <c r="C163" s="15"/>
      <c r="D163" s="15"/>
      <c r="E163" s="15"/>
      <c r="F163" s="13"/>
      <c r="Q163" s="3"/>
      <c r="R163" s="3"/>
      <c r="S163" s="3"/>
      <c r="T163" s="3"/>
      <c r="U163" s="3"/>
      <c r="V163" s="1"/>
    </row>
    <row r="164" spans="1:22" ht="12.75" customHeight="1" x14ac:dyDescent="0.35">
      <c r="A164" s="15"/>
      <c r="B164" s="15"/>
      <c r="C164" s="15"/>
      <c r="D164" s="15"/>
      <c r="E164" s="15"/>
      <c r="F164" s="13"/>
      <c r="Q164" s="3"/>
      <c r="R164" s="3"/>
      <c r="S164" s="3"/>
      <c r="T164" s="3"/>
      <c r="U164" s="3"/>
      <c r="V164" s="1"/>
    </row>
    <row r="165" spans="1:22" ht="12.75" customHeight="1" x14ac:dyDescent="0.35">
      <c r="A165" s="15"/>
      <c r="B165" s="15"/>
      <c r="C165" s="15"/>
      <c r="D165" s="15"/>
      <c r="E165" s="15"/>
      <c r="F165" s="13"/>
      <c r="Q165" s="3"/>
      <c r="R165" s="3"/>
      <c r="S165" s="3"/>
      <c r="T165" s="3"/>
      <c r="U165" s="3"/>
      <c r="V165" s="1"/>
    </row>
    <row r="166" spans="1:22" ht="12.75" customHeight="1" x14ac:dyDescent="0.35">
      <c r="A166" s="15"/>
      <c r="B166" s="15"/>
      <c r="C166" s="15"/>
      <c r="D166" s="15"/>
      <c r="E166" s="15"/>
      <c r="F166" s="13"/>
      <c r="Q166" s="3"/>
      <c r="R166" s="3"/>
      <c r="S166" s="3"/>
      <c r="T166" s="3"/>
      <c r="U166" s="3"/>
      <c r="V166" s="1"/>
    </row>
    <row r="167" spans="1:22" ht="12.75" customHeight="1" x14ac:dyDescent="0.35">
      <c r="A167" s="15"/>
      <c r="B167" s="15"/>
      <c r="C167" s="15"/>
      <c r="D167" s="15"/>
      <c r="E167" s="15"/>
      <c r="F167" s="13"/>
      <c r="Q167" s="3"/>
      <c r="R167" s="3"/>
      <c r="S167" s="3"/>
      <c r="T167" s="3"/>
      <c r="U167" s="3"/>
      <c r="V167" s="1"/>
    </row>
    <row r="168" spans="1:22" ht="12.75" customHeight="1" x14ac:dyDescent="0.35">
      <c r="A168" s="15"/>
      <c r="B168" s="15"/>
      <c r="C168" s="15"/>
      <c r="D168" s="15"/>
      <c r="E168" s="15"/>
      <c r="F168" s="13"/>
      <c r="Q168" s="3"/>
      <c r="R168" s="3"/>
      <c r="S168" s="3"/>
      <c r="T168" s="3"/>
      <c r="U168" s="3"/>
      <c r="V168" s="1"/>
    </row>
    <row r="169" spans="1:22" ht="12.75" customHeight="1" x14ac:dyDescent="0.35">
      <c r="A169" s="15"/>
      <c r="B169" s="15"/>
      <c r="C169" s="15"/>
      <c r="D169" s="15"/>
      <c r="E169" s="15"/>
      <c r="F169" s="13"/>
      <c r="Q169" s="3"/>
      <c r="R169" s="3"/>
      <c r="S169" s="3"/>
      <c r="T169" s="3"/>
      <c r="U169" s="3"/>
      <c r="V169" s="1"/>
    </row>
    <row r="170" spans="1:22" ht="12.75" customHeight="1" x14ac:dyDescent="0.35">
      <c r="A170" s="15"/>
      <c r="B170" s="15"/>
      <c r="C170" s="15"/>
      <c r="D170" s="15"/>
      <c r="E170" s="15"/>
      <c r="F170" s="13"/>
      <c r="Q170" s="3"/>
      <c r="R170" s="3"/>
      <c r="S170" s="3"/>
      <c r="T170" s="3"/>
      <c r="U170" s="3"/>
      <c r="V170" s="1"/>
    </row>
    <row r="171" spans="1:22" ht="12.75" customHeight="1" x14ac:dyDescent="0.35">
      <c r="E171"/>
      <c r="Q171" s="3"/>
      <c r="R171" s="3"/>
      <c r="S171" s="3"/>
      <c r="T171" s="3"/>
      <c r="U171" s="3"/>
      <c r="V171" s="1"/>
    </row>
    <row r="172" spans="1:22" ht="12.75" customHeight="1" x14ac:dyDescent="0.35">
      <c r="E172"/>
      <c r="Q172" s="3"/>
      <c r="R172" s="3"/>
      <c r="S172" s="3"/>
      <c r="T172" s="3"/>
      <c r="U172" s="3"/>
      <c r="V172" s="1"/>
    </row>
    <row r="173" spans="1:22" ht="12.75" customHeight="1" x14ac:dyDescent="0.35">
      <c r="E173"/>
      <c r="Q173" s="3"/>
      <c r="R173" s="3"/>
      <c r="S173" s="3"/>
      <c r="T173" s="3"/>
      <c r="U173" s="3"/>
      <c r="V173" s="1"/>
    </row>
    <row r="174" spans="1:22" ht="12.75" customHeight="1" x14ac:dyDescent="0.35">
      <c r="E174"/>
      <c r="Q174" s="3"/>
      <c r="R174" s="3"/>
      <c r="S174" s="3"/>
      <c r="T174" s="3"/>
      <c r="U174" s="3"/>
      <c r="V174" s="1"/>
    </row>
    <row r="175" spans="1:22" ht="12.75" customHeight="1" x14ac:dyDescent="0.35">
      <c r="E175"/>
      <c r="Q175" s="3"/>
      <c r="R175" s="3"/>
      <c r="S175" s="3"/>
      <c r="T175" s="3"/>
      <c r="U175" s="3"/>
      <c r="V175" s="1"/>
    </row>
    <row r="176" spans="1:22" ht="12.75" customHeight="1" x14ac:dyDescent="0.35">
      <c r="E176"/>
      <c r="Q176" s="3"/>
      <c r="R176" s="3"/>
      <c r="S176" s="3"/>
      <c r="T176" s="3"/>
      <c r="U176" s="3"/>
      <c r="V176" s="1"/>
    </row>
    <row r="177" spans="5:22" ht="12.75" customHeight="1" x14ac:dyDescent="0.35">
      <c r="E177"/>
      <c r="Q177" s="3"/>
      <c r="R177" s="3"/>
      <c r="S177" s="3"/>
      <c r="T177" s="3"/>
      <c r="U177" s="3"/>
      <c r="V177" s="1"/>
    </row>
    <row r="178" spans="5:22" ht="12.75" customHeight="1" x14ac:dyDescent="0.35">
      <c r="E178"/>
      <c r="Q178" s="3"/>
      <c r="R178" s="3"/>
      <c r="S178" s="3"/>
      <c r="T178" s="3"/>
      <c r="U178" s="3"/>
      <c r="V178" s="1"/>
    </row>
    <row r="179" spans="5:22" ht="12.75" customHeight="1" x14ac:dyDescent="0.35">
      <c r="E179"/>
      <c r="Q179" s="3"/>
      <c r="R179" s="3"/>
      <c r="S179" s="3"/>
      <c r="T179" s="3"/>
      <c r="U179" s="3"/>
      <c r="V179" s="1"/>
    </row>
    <row r="180" spans="5:22" ht="12.75" customHeight="1" x14ac:dyDescent="0.35">
      <c r="E180"/>
      <c r="Q180" s="3"/>
      <c r="R180" s="3"/>
      <c r="S180" s="3"/>
      <c r="T180" s="3"/>
      <c r="U180" s="3"/>
      <c r="V180" s="1"/>
    </row>
    <row r="181" spans="5:22" ht="12.75" customHeight="1" x14ac:dyDescent="0.35">
      <c r="E181"/>
      <c r="Q181" s="3"/>
      <c r="R181" s="3"/>
      <c r="S181" s="3"/>
      <c r="T181" s="3"/>
      <c r="U181" s="3"/>
      <c r="V181" s="1"/>
    </row>
    <row r="182" spans="5:22" ht="12.75" customHeight="1" x14ac:dyDescent="0.35">
      <c r="E182"/>
      <c r="Q182" s="3"/>
      <c r="R182" s="3"/>
      <c r="S182" s="3"/>
      <c r="T182" s="3"/>
      <c r="U182" s="3"/>
      <c r="V182" s="1"/>
    </row>
    <row r="183" spans="5:22" ht="12.75" customHeight="1" x14ac:dyDescent="0.35">
      <c r="E183"/>
      <c r="Q183" s="3"/>
      <c r="R183" s="3"/>
      <c r="S183" s="3"/>
      <c r="T183" s="3"/>
      <c r="U183" s="3"/>
      <c r="V183" s="1"/>
    </row>
    <row r="184" spans="5:22" ht="12.75" customHeight="1" x14ac:dyDescent="0.35">
      <c r="Q184" s="3"/>
      <c r="R184" s="3"/>
      <c r="S184" s="3"/>
      <c r="T184" s="3"/>
      <c r="U184" s="3"/>
      <c r="V184" s="1"/>
    </row>
    <row r="185" spans="5:22" ht="12.75" customHeight="1" x14ac:dyDescent="0.35">
      <c r="Q185" s="3"/>
      <c r="R185" s="3"/>
      <c r="S185" s="3"/>
      <c r="T185" s="3"/>
      <c r="U185" s="3"/>
      <c r="V185" s="1"/>
    </row>
    <row r="186" spans="5:22" ht="12.75" customHeight="1" x14ac:dyDescent="0.35">
      <c r="Q186" s="3"/>
      <c r="R186" s="3"/>
      <c r="S186" s="3"/>
      <c r="T186" s="3"/>
      <c r="U186" s="3"/>
      <c r="V186" s="1"/>
    </row>
    <row r="187" spans="5:22" ht="12.75" customHeight="1" x14ac:dyDescent="0.35">
      <c r="Q187" s="3"/>
      <c r="R187" s="3"/>
      <c r="S187" s="3"/>
      <c r="T187" s="3"/>
      <c r="U187" s="3"/>
      <c r="V187" s="1"/>
    </row>
    <row r="188" spans="5:22" ht="12.75" customHeight="1" x14ac:dyDescent="0.35">
      <c r="Q188" s="3"/>
      <c r="R188" s="3"/>
      <c r="S188" s="3"/>
      <c r="T188" s="3"/>
      <c r="U188" s="3"/>
      <c r="V188" s="1"/>
    </row>
    <row r="189" spans="5:22" ht="12.75" customHeight="1" x14ac:dyDescent="0.35">
      <c r="Q189" s="3"/>
      <c r="R189" s="3"/>
      <c r="S189" s="3"/>
      <c r="T189" s="3"/>
      <c r="U189" s="3"/>
      <c r="V189" s="1"/>
    </row>
    <row r="190" spans="5:22" ht="12.75" customHeight="1" x14ac:dyDescent="0.35">
      <c r="Q190" s="3"/>
      <c r="R190" s="3"/>
      <c r="S190" s="3"/>
      <c r="T190" s="3"/>
      <c r="U190" s="3"/>
      <c r="V190" s="1"/>
    </row>
    <row r="191" spans="5:22" ht="12.75" customHeight="1" x14ac:dyDescent="0.35">
      <c r="Q191" s="3"/>
      <c r="R191" s="3"/>
      <c r="S191" s="3"/>
      <c r="T191" s="3"/>
      <c r="U191" s="3"/>
      <c r="V191" s="1"/>
    </row>
    <row r="192" spans="5:22" ht="12.75" customHeight="1" x14ac:dyDescent="0.35">
      <c r="Q192" s="3"/>
      <c r="R192" s="3"/>
      <c r="S192" s="3"/>
      <c r="T192" s="3"/>
      <c r="U192" s="3"/>
      <c r="V192" s="1"/>
    </row>
    <row r="193" spans="17:22" ht="12.75" customHeight="1" x14ac:dyDescent="0.35">
      <c r="Q193" s="3"/>
      <c r="R193" s="3"/>
      <c r="S193" s="3"/>
      <c r="T193" s="3"/>
      <c r="U193" s="3"/>
      <c r="V193" s="1"/>
    </row>
    <row r="194" spans="17:22" ht="12.75" customHeight="1" x14ac:dyDescent="0.35">
      <c r="Q194" s="3"/>
      <c r="R194" s="3"/>
      <c r="S194" s="3"/>
      <c r="T194" s="3"/>
      <c r="U194" s="3"/>
      <c r="V194" s="1"/>
    </row>
    <row r="195" spans="17:22" ht="12.75" customHeight="1" x14ac:dyDescent="0.35">
      <c r="Q195" s="3"/>
      <c r="R195" s="3"/>
      <c r="S195" s="3"/>
      <c r="T195" s="3"/>
      <c r="U195" s="3"/>
      <c r="V195" s="1"/>
    </row>
    <row r="196" spans="17:22" ht="12.75" customHeight="1" x14ac:dyDescent="0.35">
      <c r="Q196" s="3"/>
      <c r="R196" s="3"/>
      <c r="S196" s="3"/>
      <c r="T196" s="3"/>
      <c r="U196" s="3"/>
      <c r="V196" s="1"/>
    </row>
    <row r="197" spans="17:22" ht="12.75" customHeight="1" x14ac:dyDescent="0.35">
      <c r="Q197" s="3"/>
      <c r="R197" s="3"/>
      <c r="S197" s="3"/>
      <c r="T197" s="3"/>
      <c r="U197" s="3"/>
      <c r="V197" s="1"/>
    </row>
    <row r="198" spans="17:22" ht="12.75" customHeight="1" x14ac:dyDescent="0.35">
      <c r="Q198" s="3"/>
      <c r="R198" s="3"/>
      <c r="S198" s="3"/>
      <c r="T198" s="3"/>
      <c r="U198" s="3"/>
      <c r="V198" s="1"/>
    </row>
    <row r="199" spans="17:22" ht="12.75" customHeight="1" x14ac:dyDescent="0.35">
      <c r="Q199" s="3"/>
      <c r="R199" s="3"/>
      <c r="S199" s="3"/>
      <c r="T199" s="3"/>
      <c r="U199" s="3"/>
      <c r="V199" s="1"/>
    </row>
    <row r="200" spans="17:22" ht="12.75" customHeight="1" x14ac:dyDescent="0.35">
      <c r="Q200" s="3"/>
      <c r="R200" s="3"/>
      <c r="S200" s="3"/>
      <c r="T200" s="3"/>
      <c r="U200" s="3"/>
      <c r="V200" s="1"/>
    </row>
    <row r="201" spans="17:22" ht="12.75" customHeight="1" x14ac:dyDescent="0.35">
      <c r="Q201" s="3"/>
      <c r="R201" s="3"/>
      <c r="S201" s="3"/>
      <c r="T201" s="3"/>
      <c r="U201" s="3"/>
      <c r="V201" s="1"/>
    </row>
    <row r="202" spans="17:22" ht="12.75" customHeight="1" x14ac:dyDescent="0.35">
      <c r="Q202" s="3"/>
      <c r="R202" s="3"/>
      <c r="S202" s="3"/>
      <c r="T202" s="3"/>
      <c r="U202" s="3"/>
      <c r="V202" s="1"/>
    </row>
    <row r="203" spans="17:22" ht="12.75" customHeight="1" x14ac:dyDescent="0.35">
      <c r="Q203" s="3"/>
      <c r="R203" s="3"/>
      <c r="S203" s="3"/>
      <c r="T203" s="3"/>
      <c r="U203" s="3"/>
      <c r="V203" s="1"/>
    </row>
    <row r="204" spans="17:22" ht="12.75" customHeight="1" x14ac:dyDescent="0.35">
      <c r="Q204" s="3"/>
      <c r="R204" s="3"/>
      <c r="S204" s="3"/>
      <c r="T204" s="3"/>
      <c r="U204" s="3"/>
      <c r="V204" s="1"/>
    </row>
    <row r="205" spans="17:22" ht="12.75" customHeight="1" x14ac:dyDescent="0.35">
      <c r="Q205" s="3"/>
      <c r="R205" s="3"/>
      <c r="S205" s="3"/>
      <c r="T205" s="3"/>
      <c r="U205" s="3"/>
      <c r="V205" s="1"/>
    </row>
    <row r="206" spans="17:22" ht="12.75" customHeight="1" x14ac:dyDescent="0.35">
      <c r="Q206" s="3"/>
      <c r="R206" s="3"/>
      <c r="S206" s="3"/>
      <c r="T206" s="3"/>
      <c r="U206" s="3"/>
      <c r="V206" s="1"/>
    </row>
    <row r="207" spans="17:22" ht="12.75" customHeight="1" x14ac:dyDescent="0.35">
      <c r="Q207" s="3"/>
      <c r="R207" s="3"/>
      <c r="S207" s="3"/>
      <c r="T207" s="3"/>
      <c r="U207" s="3"/>
      <c r="V207" s="1"/>
    </row>
    <row r="208" spans="17:22" x14ac:dyDescent="0.35">
      <c r="Q208" s="3"/>
      <c r="R208" s="3"/>
      <c r="S208" s="3"/>
      <c r="T208" s="3"/>
      <c r="U208" s="3"/>
      <c r="V208" s="1"/>
    </row>
    <row r="209" spans="17:22" x14ac:dyDescent="0.35">
      <c r="Q209" s="3"/>
      <c r="R209" s="3"/>
      <c r="S209" s="3"/>
      <c r="T209" s="3"/>
      <c r="U209" s="3"/>
      <c r="V209" s="1"/>
    </row>
    <row r="210" spans="17:22" x14ac:dyDescent="0.35">
      <c r="Q210" s="3"/>
      <c r="R210" s="3"/>
      <c r="S210" s="3"/>
      <c r="T210" s="3"/>
      <c r="U210" s="3"/>
      <c r="V210" s="1"/>
    </row>
    <row r="211" spans="17:22" x14ac:dyDescent="0.35">
      <c r="Q211" s="3"/>
      <c r="R211" s="3"/>
      <c r="S211" s="3"/>
      <c r="T211" s="3"/>
      <c r="U211" s="3"/>
      <c r="V211" s="1"/>
    </row>
    <row r="212" spans="17:22" x14ac:dyDescent="0.35">
      <c r="Q212" s="3"/>
      <c r="R212" s="3"/>
      <c r="S212" s="3"/>
      <c r="T212" s="3"/>
      <c r="U212" s="3"/>
      <c r="V212" s="1"/>
    </row>
    <row r="213" spans="17:22" x14ac:dyDescent="0.35">
      <c r="Q213" s="3"/>
      <c r="R213" s="3"/>
      <c r="S213" s="3"/>
      <c r="T213" s="3"/>
      <c r="U213" s="3"/>
      <c r="V213" s="1"/>
    </row>
    <row r="214" spans="17:22" x14ac:dyDescent="0.35">
      <c r="Q214" s="3"/>
      <c r="R214" s="3"/>
      <c r="S214" s="3"/>
      <c r="T214" s="3"/>
      <c r="U214" s="3"/>
      <c r="V214" s="1"/>
    </row>
    <row r="215" spans="17:22" x14ac:dyDescent="0.35">
      <c r="Q215" s="3"/>
      <c r="R215" s="3"/>
      <c r="S215" s="3"/>
      <c r="T215" s="3"/>
      <c r="U215" s="3"/>
      <c r="V215" s="1"/>
    </row>
    <row r="216" spans="17:22" x14ac:dyDescent="0.35">
      <c r="Q216" s="3"/>
      <c r="R216" s="3"/>
      <c r="S216" s="3"/>
      <c r="T216" s="3"/>
      <c r="U216" s="3"/>
      <c r="V216" s="1"/>
    </row>
    <row r="217" spans="17:22" x14ac:dyDescent="0.35">
      <c r="Q217" s="3"/>
      <c r="R217" s="3"/>
      <c r="S217" s="3"/>
      <c r="T217" s="3"/>
      <c r="U217" s="3"/>
      <c r="V217" s="1"/>
    </row>
    <row r="218" spans="17:22" x14ac:dyDescent="0.35">
      <c r="Q218" s="3"/>
      <c r="R218" s="3"/>
      <c r="S218" s="3"/>
      <c r="T218" s="3"/>
      <c r="U218" s="3"/>
      <c r="V218" s="1"/>
    </row>
    <row r="219" spans="17:22" x14ac:dyDescent="0.35">
      <c r="Q219" s="3"/>
      <c r="R219" s="3"/>
      <c r="S219" s="3"/>
      <c r="T219" s="3"/>
      <c r="U219" s="3"/>
      <c r="V219" s="1"/>
    </row>
    <row r="220" spans="17:22" x14ac:dyDescent="0.35">
      <c r="Q220" s="3"/>
      <c r="R220" s="3"/>
      <c r="S220" s="3"/>
      <c r="T220" s="3"/>
      <c r="U220" s="3"/>
      <c r="V220" s="1"/>
    </row>
    <row r="221" spans="17:22" x14ac:dyDescent="0.35">
      <c r="Q221" s="3"/>
      <c r="R221" s="3"/>
      <c r="S221" s="3"/>
      <c r="T221" s="3"/>
      <c r="U221" s="3"/>
      <c r="V221" s="1"/>
    </row>
    <row r="222" spans="17:22" x14ac:dyDescent="0.35">
      <c r="Q222" s="3"/>
      <c r="R222" s="3"/>
      <c r="S222" s="3"/>
      <c r="T222" s="3"/>
      <c r="U222" s="3"/>
      <c r="V222" s="1"/>
    </row>
    <row r="223" spans="17:22" x14ac:dyDescent="0.35">
      <c r="Q223" s="3"/>
      <c r="R223" s="3"/>
      <c r="S223" s="3"/>
      <c r="T223" s="3"/>
      <c r="U223" s="3"/>
      <c r="V223" s="1"/>
    </row>
    <row r="224" spans="17:22" x14ac:dyDescent="0.35">
      <c r="Q224" s="3"/>
      <c r="R224" s="3"/>
      <c r="S224" s="3"/>
      <c r="T224" s="3"/>
      <c r="U224" s="3"/>
      <c r="V224" s="1"/>
    </row>
    <row r="225" spans="17:22" x14ac:dyDescent="0.35">
      <c r="Q225" s="3"/>
      <c r="R225" s="3"/>
      <c r="S225" s="3"/>
      <c r="T225" s="3"/>
      <c r="U225" s="3"/>
      <c r="V225" s="1"/>
    </row>
    <row r="226" spans="17:22" x14ac:dyDescent="0.35">
      <c r="Q226" s="3"/>
      <c r="R226" s="3"/>
      <c r="S226" s="3"/>
      <c r="T226" s="3"/>
      <c r="U226" s="3"/>
      <c r="V226" s="1"/>
    </row>
    <row r="227" spans="17:22" x14ac:dyDescent="0.35">
      <c r="Q227" s="3"/>
      <c r="R227" s="3"/>
      <c r="S227" s="3"/>
      <c r="T227" s="3"/>
      <c r="U227" s="3"/>
      <c r="V227" s="1"/>
    </row>
    <row r="228" spans="17:22" x14ac:dyDescent="0.35">
      <c r="Q228" s="3"/>
      <c r="R228" s="3"/>
      <c r="S228" s="3"/>
      <c r="T228" s="3"/>
      <c r="U228" s="3"/>
      <c r="V228" s="1"/>
    </row>
    <row r="229" spans="17:22" x14ac:dyDescent="0.35">
      <c r="Q229" s="3"/>
      <c r="R229" s="3"/>
      <c r="S229" s="3"/>
      <c r="T229" s="3"/>
      <c r="U229" s="3"/>
      <c r="V229" s="1"/>
    </row>
    <row r="230" spans="17:22" x14ac:dyDescent="0.35">
      <c r="Q230" s="3"/>
      <c r="R230" s="3"/>
      <c r="S230" s="3"/>
      <c r="T230" s="3"/>
      <c r="U230" s="3"/>
      <c r="V230" s="1"/>
    </row>
    <row r="231" spans="17:22" x14ac:dyDescent="0.35">
      <c r="Q231" s="3"/>
      <c r="R231" s="3"/>
      <c r="S231" s="3"/>
      <c r="T231" s="3"/>
      <c r="U231" s="3"/>
      <c r="V231" s="1"/>
    </row>
    <row r="232" spans="17:22" x14ac:dyDescent="0.35">
      <c r="Q232" s="3"/>
      <c r="R232" s="3"/>
      <c r="S232" s="3"/>
      <c r="T232" s="3"/>
      <c r="U232" s="3"/>
      <c r="V232" s="1"/>
    </row>
    <row r="233" spans="17:22" x14ac:dyDescent="0.35">
      <c r="Q233" s="3"/>
      <c r="R233" s="3"/>
      <c r="S233" s="3"/>
      <c r="T233" s="3"/>
      <c r="U233" s="3"/>
      <c r="V233" s="1"/>
    </row>
    <row r="234" spans="17:22" x14ac:dyDescent="0.35">
      <c r="Q234" s="3"/>
      <c r="R234" s="3"/>
      <c r="S234" s="3"/>
      <c r="T234" s="3"/>
      <c r="U234" s="3"/>
      <c r="V234" s="1"/>
    </row>
    <row r="235" spans="17:22" x14ac:dyDescent="0.35">
      <c r="Q235" s="3"/>
      <c r="R235" s="3"/>
      <c r="S235" s="3"/>
      <c r="T235" s="3"/>
      <c r="U235" s="3"/>
      <c r="V235" s="1"/>
    </row>
    <row r="236" spans="17:22" x14ac:dyDescent="0.35">
      <c r="Q236" s="3"/>
      <c r="R236" s="3"/>
      <c r="S236" s="3"/>
      <c r="T236" s="3"/>
      <c r="U236" s="3"/>
      <c r="V236" s="1"/>
    </row>
    <row r="237" spans="17:22" x14ac:dyDescent="0.35">
      <c r="Q237" s="3"/>
      <c r="R237" s="3"/>
      <c r="S237" s="3"/>
      <c r="T237" s="3"/>
      <c r="U237" s="3"/>
      <c r="V237" s="1"/>
    </row>
    <row r="238" spans="17:22" x14ac:dyDescent="0.35">
      <c r="Q238" s="3"/>
      <c r="R238" s="3"/>
      <c r="S238" s="3"/>
      <c r="T238" s="3"/>
      <c r="U238" s="3"/>
      <c r="V238" s="1"/>
    </row>
    <row r="239" spans="17:22" x14ac:dyDescent="0.35">
      <c r="Q239" s="3"/>
      <c r="R239" s="3"/>
      <c r="S239" s="3"/>
      <c r="T239" s="3"/>
      <c r="U239" s="3"/>
      <c r="V239" s="1"/>
    </row>
    <row r="240" spans="17:22" x14ac:dyDescent="0.35">
      <c r="Q240" s="3"/>
      <c r="R240" s="3"/>
      <c r="S240" s="3"/>
      <c r="T240" s="3"/>
      <c r="U240" s="3"/>
      <c r="V240" s="1"/>
    </row>
    <row r="241" spans="17:22" x14ac:dyDescent="0.35">
      <c r="Q241" s="3"/>
      <c r="R241" s="3"/>
      <c r="S241" s="3"/>
      <c r="T241" s="3"/>
      <c r="U241" s="3"/>
      <c r="V241" s="1"/>
    </row>
    <row r="242" spans="17:22" x14ac:dyDescent="0.35">
      <c r="Q242" s="3"/>
      <c r="R242" s="3"/>
      <c r="S242" s="3"/>
      <c r="T242" s="3"/>
      <c r="U242" s="3"/>
      <c r="V242" s="1"/>
    </row>
    <row r="243" spans="17:22" x14ac:dyDescent="0.35">
      <c r="Q243" s="3"/>
      <c r="R243" s="3"/>
      <c r="S243" s="3"/>
      <c r="T243" s="3"/>
      <c r="U243" s="3"/>
      <c r="V243" s="1"/>
    </row>
    <row r="244" spans="17:22" x14ac:dyDescent="0.35">
      <c r="Q244" s="3"/>
      <c r="R244" s="3"/>
      <c r="S244" s="3"/>
      <c r="T244" s="3"/>
      <c r="U244" s="3"/>
      <c r="V244" s="1"/>
    </row>
    <row r="245" spans="17:22" x14ac:dyDescent="0.35">
      <c r="Q245" s="3"/>
      <c r="R245" s="3"/>
      <c r="S245" s="3"/>
      <c r="T245" s="3"/>
      <c r="U245" s="3"/>
      <c r="V245" s="1"/>
    </row>
    <row r="246" spans="17:22" x14ac:dyDescent="0.35">
      <c r="Q246" s="3"/>
      <c r="R246" s="3"/>
      <c r="S246" s="3"/>
      <c r="T246" s="3"/>
      <c r="U246" s="3"/>
      <c r="V246" s="1"/>
    </row>
    <row r="247" spans="17:22" x14ac:dyDescent="0.35">
      <c r="Q247" s="3"/>
      <c r="R247" s="3"/>
      <c r="S247" s="3"/>
      <c r="T247" s="3"/>
      <c r="U247" s="3"/>
      <c r="V247" s="1"/>
    </row>
    <row r="248" spans="17:22" x14ac:dyDescent="0.35">
      <c r="Q248" s="3"/>
      <c r="R248" s="3"/>
      <c r="S248" s="3"/>
      <c r="T248" s="3"/>
      <c r="U248" s="3"/>
      <c r="V248" s="1"/>
    </row>
    <row r="249" spans="17:22" x14ac:dyDescent="0.35">
      <c r="Q249" s="3"/>
      <c r="R249" s="3"/>
      <c r="S249" s="3"/>
      <c r="T249" s="3"/>
      <c r="U249" s="3"/>
      <c r="V249" s="1"/>
    </row>
    <row r="250" spans="17:22" x14ac:dyDescent="0.35">
      <c r="Q250" s="3"/>
      <c r="R250" s="3"/>
      <c r="S250" s="3"/>
      <c r="T250" s="3"/>
      <c r="U250" s="3"/>
      <c r="V250" s="1"/>
    </row>
    <row r="251" spans="17:22" x14ac:dyDescent="0.35">
      <c r="Q251" s="3"/>
      <c r="R251" s="3"/>
      <c r="S251" s="3"/>
      <c r="T251" s="3"/>
      <c r="U251" s="3"/>
      <c r="V251" s="1"/>
    </row>
    <row r="252" spans="17:22" x14ac:dyDescent="0.35">
      <c r="Q252" s="3"/>
      <c r="R252" s="3"/>
      <c r="S252" s="3"/>
      <c r="T252" s="3"/>
      <c r="U252" s="3"/>
      <c r="V252" s="1"/>
    </row>
    <row r="253" spans="17:22" x14ac:dyDescent="0.35">
      <c r="Q253" s="3"/>
      <c r="R253" s="3"/>
      <c r="S253" s="3"/>
      <c r="T253" s="3"/>
      <c r="U253" s="3"/>
      <c r="V253" s="1"/>
    </row>
    <row r="254" spans="17:22" x14ac:dyDescent="0.35">
      <c r="Q254" s="3"/>
      <c r="R254" s="3"/>
      <c r="S254" s="3"/>
      <c r="T254" s="3"/>
      <c r="U254" s="3"/>
      <c r="V254" s="1"/>
    </row>
    <row r="255" spans="17:22" x14ac:dyDescent="0.35">
      <c r="Q255" s="3"/>
      <c r="R255" s="3"/>
      <c r="S255" s="3"/>
      <c r="T255" s="3"/>
      <c r="U255" s="3"/>
      <c r="V255" s="1"/>
    </row>
    <row r="256" spans="17:22" x14ac:dyDescent="0.35">
      <c r="Q256" s="3"/>
      <c r="R256" s="3"/>
      <c r="S256" s="3"/>
      <c r="T256" s="3"/>
      <c r="U256" s="3"/>
      <c r="V256" s="1"/>
    </row>
    <row r="257" spans="17:22" x14ac:dyDescent="0.35">
      <c r="Q257" s="3"/>
      <c r="R257" s="3"/>
      <c r="S257" s="3"/>
      <c r="T257" s="3"/>
      <c r="U257" s="3"/>
      <c r="V257" s="1"/>
    </row>
    <row r="258" spans="17:22" x14ac:dyDescent="0.35">
      <c r="Q258" s="3"/>
      <c r="R258" s="3"/>
      <c r="S258" s="3"/>
      <c r="T258" s="3"/>
      <c r="U258" s="3"/>
      <c r="V258" s="1"/>
    </row>
    <row r="259" spans="17:22" x14ac:dyDescent="0.35">
      <c r="Q259" s="3"/>
      <c r="R259" s="3"/>
      <c r="S259" s="3"/>
      <c r="T259" s="3"/>
      <c r="U259" s="3"/>
      <c r="V259" s="1"/>
    </row>
    <row r="260" spans="17:22" x14ac:dyDescent="0.35">
      <c r="Q260" s="3"/>
      <c r="R260" s="3"/>
      <c r="S260" s="3"/>
      <c r="T260" s="3"/>
      <c r="U260" s="3"/>
      <c r="V260" s="1"/>
    </row>
    <row r="261" spans="17:22" x14ac:dyDescent="0.35">
      <c r="Q261" s="3"/>
      <c r="R261" s="3"/>
      <c r="S261" s="3"/>
      <c r="T261" s="3"/>
      <c r="U261" s="3"/>
      <c r="V261" s="1"/>
    </row>
    <row r="262" spans="17:22" x14ac:dyDescent="0.35">
      <c r="Q262" s="3"/>
      <c r="R262" s="3"/>
      <c r="S262" s="3"/>
      <c r="T262" s="3"/>
      <c r="U262" s="3"/>
      <c r="V262" s="1"/>
    </row>
    <row r="263" spans="17:22" x14ac:dyDescent="0.35">
      <c r="Q263" s="3"/>
      <c r="R263" s="3"/>
      <c r="S263" s="3"/>
      <c r="T263" s="3"/>
      <c r="U263" s="3"/>
      <c r="V263" s="1"/>
    </row>
    <row r="264" spans="17:22" x14ac:dyDescent="0.35">
      <c r="Q264" s="3"/>
      <c r="R264" s="3"/>
      <c r="S264" s="3"/>
      <c r="T264" s="3"/>
      <c r="U264" s="3"/>
      <c r="V264" s="1"/>
    </row>
    <row r="265" spans="17:22" x14ac:dyDescent="0.35">
      <c r="Q265" s="3"/>
      <c r="R265" s="3"/>
      <c r="S265" s="3"/>
      <c r="T265" s="3"/>
      <c r="U265" s="3"/>
      <c r="V265" s="1"/>
    </row>
    <row r="266" spans="17:22" x14ac:dyDescent="0.35">
      <c r="Q266" s="3"/>
      <c r="R266" s="3"/>
      <c r="S266" s="3"/>
      <c r="T266" s="3"/>
      <c r="U266" s="3"/>
      <c r="V266" s="1"/>
    </row>
    <row r="267" spans="17:22" x14ac:dyDescent="0.35">
      <c r="Q267" s="3"/>
      <c r="R267" s="3"/>
      <c r="S267" s="3"/>
      <c r="T267" s="3"/>
      <c r="U267" s="3"/>
      <c r="V267" s="1"/>
    </row>
    <row r="268" spans="17:22" x14ac:dyDescent="0.35">
      <c r="Q268" s="3"/>
      <c r="R268" s="3"/>
      <c r="S268" s="3"/>
      <c r="T268" s="3"/>
      <c r="U268" s="3"/>
      <c r="V268" s="1"/>
    </row>
    <row r="269" spans="17:22" x14ac:dyDescent="0.35">
      <c r="Q269" s="3"/>
      <c r="R269" s="3"/>
      <c r="S269" s="3"/>
      <c r="T269" s="3"/>
      <c r="U269" s="3"/>
      <c r="V269" s="1"/>
    </row>
    <row r="270" spans="17:22" x14ac:dyDescent="0.35">
      <c r="Q270" s="3"/>
      <c r="R270" s="3"/>
      <c r="S270" s="3"/>
      <c r="T270" s="3"/>
      <c r="U270" s="3"/>
      <c r="V270" s="1"/>
    </row>
    <row r="271" spans="17:22" x14ac:dyDescent="0.35">
      <c r="Q271" s="3"/>
      <c r="R271" s="3"/>
      <c r="S271" s="3"/>
      <c r="T271" s="3"/>
      <c r="U271" s="3"/>
      <c r="V271" s="1"/>
    </row>
    <row r="272" spans="17:22" x14ac:dyDescent="0.35">
      <c r="Q272" s="3"/>
      <c r="R272" s="3"/>
      <c r="S272" s="3"/>
      <c r="T272" s="3"/>
      <c r="U272" s="3"/>
      <c r="V272" s="1"/>
    </row>
    <row r="273" spans="17:22" x14ac:dyDescent="0.35">
      <c r="Q273" s="3"/>
      <c r="R273" s="3"/>
      <c r="S273" s="3"/>
      <c r="T273" s="3"/>
      <c r="U273" s="3"/>
      <c r="V273" s="1"/>
    </row>
    <row r="274" spans="17:22" x14ac:dyDescent="0.35">
      <c r="Q274" s="3"/>
      <c r="R274" s="3"/>
      <c r="S274" s="3"/>
      <c r="T274" s="3"/>
      <c r="U274" s="3"/>
      <c r="V274" s="1"/>
    </row>
    <row r="275" spans="17:22" x14ac:dyDescent="0.35">
      <c r="Q275" s="3"/>
      <c r="R275" s="3"/>
      <c r="S275" s="3"/>
      <c r="T275" s="3"/>
      <c r="U275" s="3"/>
      <c r="V275" s="1"/>
    </row>
    <row r="276" spans="17:22" x14ac:dyDescent="0.35">
      <c r="Q276" s="3"/>
      <c r="R276" s="3"/>
      <c r="S276" s="3"/>
      <c r="T276" s="3"/>
      <c r="U276" s="3"/>
      <c r="V276" s="1"/>
    </row>
    <row r="277" spans="17:22" x14ac:dyDescent="0.35">
      <c r="Q277" s="3"/>
      <c r="R277" s="3"/>
      <c r="S277" s="3"/>
      <c r="T277" s="3"/>
      <c r="U277" s="3"/>
      <c r="V277" s="1"/>
    </row>
    <row r="278" spans="17:22" x14ac:dyDescent="0.35">
      <c r="Q278" s="3"/>
      <c r="R278" s="3"/>
      <c r="S278" s="3"/>
      <c r="T278" s="3"/>
      <c r="U278" s="3"/>
      <c r="V278" s="1"/>
    </row>
    <row r="279" spans="17:22" x14ac:dyDescent="0.35">
      <c r="Q279" s="3"/>
      <c r="R279" s="3"/>
      <c r="S279" s="3"/>
      <c r="T279" s="3"/>
      <c r="U279" s="3"/>
      <c r="V279" s="1"/>
    </row>
    <row r="280" spans="17:22" x14ac:dyDescent="0.35">
      <c r="Q280" s="3"/>
      <c r="R280" s="3"/>
      <c r="S280" s="3"/>
      <c r="T280" s="3"/>
      <c r="U280" s="3"/>
      <c r="V280" s="1"/>
    </row>
    <row r="281" spans="17:22" x14ac:dyDescent="0.35">
      <c r="Q281" s="3"/>
      <c r="R281" s="3"/>
      <c r="S281" s="3"/>
      <c r="T281" s="3"/>
      <c r="U281" s="3"/>
      <c r="V281" s="1"/>
    </row>
    <row r="282" spans="17:22" x14ac:dyDescent="0.35">
      <c r="Q282" s="3"/>
      <c r="R282" s="3"/>
      <c r="S282" s="3"/>
      <c r="T282" s="3"/>
      <c r="U282" s="3"/>
      <c r="V282" s="1"/>
    </row>
    <row r="283" spans="17:22" x14ac:dyDescent="0.35">
      <c r="Q283" s="3"/>
      <c r="R283" s="3"/>
      <c r="S283" s="3"/>
      <c r="T283" s="3"/>
      <c r="U283" s="3"/>
      <c r="V283" s="1"/>
    </row>
    <row r="284" spans="17:22" x14ac:dyDescent="0.35">
      <c r="Q284" s="3"/>
      <c r="R284" s="3"/>
      <c r="S284" s="3"/>
      <c r="T284" s="3"/>
      <c r="U284" s="3"/>
      <c r="V284" s="1"/>
    </row>
    <row r="285" spans="17:22" x14ac:dyDescent="0.35">
      <c r="Q285" s="3"/>
      <c r="R285" s="3"/>
      <c r="S285" s="3"/>
      <c r="T285" s="3"/>
      <c r="U285" s="3"/>
      <c r="V285" s="1"/>
    </row>
    <row r="286" spans="17:22" x14ac:dyDescent="0.35">
      <c r="Q286" s="3"/>
      <c r="R286" s="3"/>
      <c r="S286" s="3"/>
      <c r="T286" s="3"/>
      <c r="U286" s="3"/>
      <c r="V286" s="1"/>
    </row>
    <row r="287" spans="17:22" x14ac:dyDescent="0.35">
      <c r="Q287" s="3"/>
      <c r="R287" s="3"/>
      <c r="S287" s="3"/>
      <c r="T287" s="3"/>
      <c r="U287" s="3"/>
      <c r="V287" s="1"/>
    </row>
    <row r="288" spans="17:22" x14ac:dyDescent="0.35">
      <c r="Q288" s="3"/>
      <c r="R288" s="3"/>
      <c r="S288" s="3"/>
      <c r="T288" s="3"/>
      <c r="U288" s="3"/>
      <c r="V288" s="1"/>
    </row>
    <row r="289" spans="17:22" x14ac:dyDescent="0.35">
      <c r="Q289" s="3"/>
      <c r="R289" s="3"/>
      <c r="S289" s="3"/>
      <c r="T289" s="3"/>
      <c r="U289" s="3"/>
      <c r="V289" s="1"/>
    </row>
    <row r="290" spans="17:22" x14ac:dyDescent="0.35">
      <c r="Q290" s="3"/>
      <c r="R290" s="3"/>
      <c r="S290" s="3"/>
      <c r="T290" s="3"/>
      <c r="U290" s="3"/>
      <c r="V290" s="1"/>
    </row>
    <row r="291" spans="17:22" x14ac:dyDescent="0.35">
      <c r="Q291" s="3"/>
      <c r="R291" s="3"/>
      <c r="S291" s="3"/>
      <c r="T291" s="3"/>
      <c r="U291" s="3"/>
      <c r="V291" s="1"/>
    </row>
    <row r="292" spans="17:22" x14ac:dyDescent="0.35">
      <c r="Q292" s="3"/>
      <c r="R292" s="3"/>
      <c r="S292" s="3"/>
      <c r="T292" s="3"/>
      <c r="U292" s="3"/>
      <c r="V292" s="1"/>
    </row>
    <row r="293" spans="17:22" x14ac:dyDescent="0.35">
      <c r="Q293" s="3"/>
      <c r="R293" s="3"/>
      <c r="S293" s="3"/>
      <c r="T293" s="3"/>
      <c r="U293" s="3"/>
      <c r="V293" s="1"/>
    </row>
    <row r="294" spans="17:22" x14ac:dyDescent="0.35">
      <c r="Q294" s="3"/>
      <c r="R294" s="3"/>
      <c r="S294" s="3"/>
      <c r="T294" s="3"/>
      <c r="U294" s="3"/>
      <c r="V294" s="1"/>
    </row>
    <row r="295" spans="17:22" x14ac:dyDescent="0.35">
      <c r="Q295" s="3"/>
      <c r="R295" s="3"/>
      <c r="S295" s="3"/>
      <c r="T295" s="3"/>
      <c r="U295" s="3"/>
      <c r="V295" s="1"/>
    </row>
    <row r="296" spans="17:22" x14ac:dyDescent="0.35">
      <c r="Q296" s="3"/>
      <c r="R296" s="3"/>
      <c r="S296" s="3"/>
      <c r="T296" s="3"/>
      <c r="U296" s="3"/>
      <c r="V296" s="1"/>
    </row>
    <row r="297" spans="17:22" x14ac:dyDescent="0.35">
      <c r="Q297" s="3"/>
      <c r="R297" s="3"/>
      <c r="S297" s="3"/>
      <c r="T297" s="3"/>
      <c r="U297" s="3"/>
      <c r="V297" s="1"/>
    </row>
    <row r="298" spans="17:22" x14ac:dyDescent="0.35">
      <c r="Q298" s="3"/>
      <c r="R298" s="3"/>
      <c r="S298" s="3"/>
      <c r="T298" s="3"/>
      <c r="U298" s="3"/>
      <c r="V298" s="1"/>
    </row>
    <row r="299" spans="17:22" x14ac:dyDescent="0.35">
      <c r="Q299" s="3"/>
      <c r="R299" s="3"/>
      <c r="S299" s="3"/>
      <c r="T299" s="3"/>
      <c r="U299" s="3"/>
      <c r="V299" s="1"/>
    </row>
    <row r="300" spans="17:22" x14ac:dyDescent="0.35">
      <c r="Q300" s="3"/>
      <c r="R300" s="3"/>
      <c r="S300" s="3"/>
      <c r="T300" s="3"/>
      <c r="U300" s="3"/>
      <c r="V300" s="1"/>
    </row>
  </sheetData>
  <mergeCells count="1">
    <mergeCell ref="A1:F1"/>
  </mergeCells>
  <phoneticPr fontId="10" type="noConversion"/>
  <printOptions headings="1" gridLines="1"/>
  <pageMargins left="0.75" right="0.75" top="1" bottom="1" header="0.5" footer="0.5"/>
  <pageSetup scale="60" fitToHeight="2" orientation="portrait" horizontalDpi="4294967293" r:id="rId1"/>
  <headerFooter alignWithMargins="0">
    <oddHeader>&amp;C&amp;D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Indicator Calculator</vt:lpstr>
    </vt:vector>
  </TitlesOfParts>
  <Company>SJSQ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Pink, George H</dc:creator>
  <cp:lastModifiedBy>Pink, George H</cp:lastModifiedBy>
  <cp:lastPrinted>2005-08-05T19:10:14Z</cp:lastPrinted>
  <dcterms:created xsi:type="dcterms:W3CDTF">2004-02-29T20:13:23Z</dcterms:created>
  <dcterms:modified xsi:type="dcterms:W3CDTF">2024-03-27T17:29:34Z</dcterms:modified>
</cp:coreProperties>
</file>